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6.xml" ContentType="application/vnd.openxmlformats-officedocument.drawing+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charts/chart33.xml" ContentType="application/vnd.openxmlformats-officedocument.drawingml.chart+xml"/>
  <Override PartName="/xl/charts/style6.xml" ContentType="application/vnd.ms-office.chartstyle+xml"/>
  <Override PartName="/xl/charts/colors6.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7.xml" ContentType="application/vnd.ms-office.chartstyle+xml"/>
  <Override PartName="/xl/charts/colors7.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Julien\Desktop\NYU Nov 23\Final Deliverables (Landing Page)\LP Tool\LP Tool Comprehensive Final Product\"/>
    </mc:Choice>
  </mc:AlternateContent>
  <xr:revisionPtr revIDLastSave="0" documentId="13_ncr:1_{57FB197D-9CB4-4A90-9BE8-480B6B1CF1B1}" xr6:coauthVersionLast="47" xr6:coauthVersionMax="47" xr10:uidLastSave="{00000000-0000-0000-0000-000000000000}"/>
  <bookViews>
    <workbookView xWindow="28680" yWindow="-120" windowWidth="29040" windowHeight="15840" firstSheet="1" activeTab="1" xr2:uid="{00000000-000D-0000-FFFF-FFFF00000000}"/>
  </bookViews>
  <sheets>
    <sheet name="Maturity Model for LPs" sheetId="2" state="hidden" r:id="rId1"/>
    <sheet name="Cover" sheetId="14" r:id="rId2"/>
    <sheet name="Instructions (P1)" sheetId="16" r:id="rId3"/>
    <sheet name="Maturity Model" sheetId="3" r:id="rId4"/>
    <sheet name="Heat Map Output" sheetId="8" r:id="rId5"/>
    <sheet name="Critical Non Conformities" sheetId="10" r:id="rId6"/>
    <sheet name="CSB RIF" sheetId="17" r:id="rId7"/>
    <sheet name="Diversity" sheetId="33" r:id="rId8"/>
    <sheet name="Instructions (P2)" sheetId="30" r:id="rId9"/>
    <sheet name="Ongoing Monitoring" sheetId="22" r:id="rId10"/>
    <sheet name="Sample Graphs" sheetId="23" r:id="rId11"/>
    <sheet name="Graphs (2)" sheetId="26" state="hidden" r:id="rId12"/>
    <sheet name="Archive &gt;" sheetId="27" state="hidden" r:id="rId13"/>
    <sheet name="Qs" sheetId="24" state="hidden" r:id="rId14"/>
    <sheet name="EDCI" sheetId="25" state="hidden" r:id="rId15"/>
    <sheet name="Summary Investment Framework_ES" sheetId="1" state="hidden" r:id="rId16"/>
    <sheet name="Side Letter Resources" sheetId="4" state="hidden" r:id="rId17"/>
    <sheet name="ESG Data Convergence Initiative" sheetId="5" state="hidden" r:id="rId18"/>
    <sheet name="PDI Initiative" sheetId="6"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5" hidden="1">'Critical Non Conformities'!$C$9:$D$35</definedName>
    <definedName name="_xlnm._FilterDatabase" localSheetId="4" hidden="1">'Heat Map Output'!$C$16:$D$16</definedName>
    <definedName name="_xlnm._FilterDatabase" localSheetId="3" hidden="1">'Maturity Model'!$B$32:$K$32</definedName>
    <definedName name="_xlnm._FilterDatabase" localSheetId="15" hidden="1">'Summary Investment Framework_ES'!$B$5:$G$625</definedName>
    <definedName name="billion" localSheetId="11">#REF!</definedName>
    <definedName name="billion" localSheetId="2">#REF!</definedName>
    <definedName name="billion" localSheetId="8">#REF!</definedName>
    <definedName name="billion">#REF!</definedName>
    <definedName name="Countries">'[1]Source Data'!$A$2:$A$241</definedName>
    <definedName name="Currency">'[1]Source Data'!$E$2:$E$182</definedName>
    <definedName name="days.per.month" localSheetId="11">#REF!</definedName>
    <definedName name="days.per.month" localSheetId="2">#REF!</definedName>
    <definedName name="days.per.month" localSheetId="8">#REF!</definedName>
    <definedName name="days.per.month">#REF!</definedName>
    <definedName name="days.per.year" localSheetId="11">#REF!</definedName>
    <definedName name="days.per.year" localSheetId="2">#REF!</definedName>
    <definedName name="days.per.year" localSheetId="8">#REF!</definedName>
    <definedName name="days.per.year">#REF!</definedName>
    <definedName name="discount_rate">'[2]Input data'!$F$11</definedName>
    <definedName name="exchange_rate">'[2]Input data'!$F$13</definedName>
    <definedName name="GrowthStage">'[1]Source Data'!$C$2:$C$4</definedName>
    <definedName name="halala" localSheetId="1">[3]Lists!$B$19</definedName>
    <definedName name="halala" localSheetId="2">[3]Lists!$B$19</definedName>
    <definedName name="halala" localSheetId="8">[3]Lists!$B$19</definedName>
    <definedName name="halala">[4]Lists!$B$19</definedName>
    <definedName name="Hist_Year" localSheetId="11">'[5]Example of Valuation'!#REF!</definedName>
    <definedName name="Hist_Year" localSheetId="8">'[5]Example of Valuation'!#REF!</definedName>
    <definedName name="Hist_Year">'[5]Example of Valuation'!#REF!</definedName>
    <definedName name="hours.per.day" localSheetId="11">#REF!</definedName>
    <definedName name="hours.per.day" localSheetId="2">#REF!</definedName>
    <definedName name="hours.per.day" localSheetId="8">#REF!</definedName>
    <definedName name="hours.per.day">#REF!</definedName>
    <definedName name="hours.per.year" localSheetId="11">#REF!</definedName>
    <definedName name="hours.per.year" localSheetId="2">#REF!</definedName>
    <definedName name="hours.per.year" localSheetId="8">#REF!</definedName>
    <definedName name="hours.per.year">#REF!</definedName>
    <definedName name="inflation">'[2]Input data'!$F$12</definedName>
    <definedName name="INITIAL_LIBOR">'[5]LBO Model'!$D$29</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44014.5732407407</definedName>
    <definedName name="IQ_QTD" hidden="1">750000</definedName>
    <definedName name="IQ_TODAY" hidden="1">0</definedName>
    <definedName name="IQ_YTDMONTH" hidden="1">130000</definedName>
    <definedName name="JUNIOR_INTEREST_RATE">'[5]LBO Model'!$K$27</definedName>
    <definedName name="LIBOR_INCREASE">'[5]LBO Model'!$D$30</definedName>
    <definedName name="million" localSheetId="11">#REF!</definedName>
    <definedName name="million" localSheetId="2">#REF!</definedName>
    <definedName name="million" localSheetId="8">#REF!</definedName>
    <definedName name="million">#REF!</definedName>
    <definedName name="minutes.per.hour" localSheetId="11">#REF!</definedName>
    <definedName name="minutes.per.hour" localSheetId="2">#REF!</definedName>
    <definedName name="minutes.per.hour" localSheetId="8">#REF!</definedName>
    <definedName name="minutes.per.hour">#REF!</definedName>
    <definedName name="MO_RIS_COGS">[6]Model!$224:$224</definedName>
    <definedName name="MO_RIS_DA">[6]Model!$232:$232</definedName>
    <definedName name="MO_RIS_DisCont">[6]Model!$245:$245</definedName>
    <definedName name="MO_RIS_Dividend_Prefs">[6]Model!$247:$247</definedName>
    <definedName name="MO_RIS_EBITDA">[6]Model!$228:$228</definedName>
    <definedName name="MO_RIS_EBT">[6]Model!$240:$240</definedName>
    <definedName name="MO_RIS_IE">[6]Model!$236:$236</definedName>
    <definedName name="MO_RIS_II">[6]Model!$237:$237</definedName>
    <definedName name="MO_RIS_NCI">[6]Model!$246:$246</definedName>
    <definedName name="MO_RIS_NI_ContinOp">[6]Model!$244:$244</definedName>
    <definedName name="MO_RIS_OI">[6]Model!$238:$238</definedName>
    <definedName name="MO_RIS_OTI">[6]Model!$239:$239</definedName>
    <definedName name="MO_RIS_REV">[6]Model!$221:$221</definedName>
    <definedName name="MO_RIS_SBC">[6]Model!$233:$233</definedName>
    <definedName name="MO_RIS_SGA">[6]Model!$227:$227</definedName>
    <definedName name="MO_RIS_Tax_Current">[6]Model!$242:$242</definedName>
    <definedName name="MO_RIS_Tax_Deferred">[6]Model!$243:$243</definedName>
    <definedName name="months.per.year" localSheetId="1">#REF!</definedName>
    <definedName name="months.per.year" localSheetId="11">#REF!</definedName>
    <definedName name="months.per.year" localSheetId="2">#REF!</definedName>
    <definedName name="months.per.year" localSheetId="8">#REF!</definedName>
    <definedName name="months.per.year">#REF!</definedName>
    <definedName name="_xlnm.Print_Area" localSheetId="1">Cover!$A$1:$Y$217</definedName>
    <definedName name="_xlnm.Print_Area" localSheetId="5">'Critical Non Conformities'!$B$2:$E$36</definedName>
    <definedName name="_xlnm.Print_Area" localSheetId="6">'CSB RIF'!$A$1:$H$89</definedName>
    <definedName name="_xlnm.Print_Area" localSheetId="4">'Heat Map Output'!$B$2:$G$43</definedName>
    <definedName name="_xlnm.Print_Area" localSheetId="3">'Maturity Model'!$B$2:$L$122</definedName>
    <definedName name="_xlnm.Print_Area" localSheetId="9">'Ongoing Monitoring'!$B$2:$BG$31</definedName>
    <definedName name="_xlnm.Print_Area" localSheetId="10">'Sample Graphs'!$B$2:$BB$360</definedName>
    <definedName name="probability_of_events">'[2]Input data'!$C$23:$F$26</definedName>
    <definedName name="Scope1Methodology">'[1]Source Data'!$I$2:$I$5</definedName>
    <definedName name="Scope2Methodology">'[1]Source Data'!$J$2:$J$4</definedName>
    <definedName name="Scope3Methodology">'[1]Source Data'!$K$2:$K$5</definedName>
    <definedName name="seconds.per.hour" localSheetId="11">#REF!</definedName>
    <definedName name="seconds.per.hour" localSheetId="2">#REF!</definedName>
    <definedName name="seconds.per.hour" localSheetId="8">#REF!</definedName>
    <definedName name="seconds.per.hour">#REF!</definedName>
    <definedName name="seconds.per.minute" localSheetId="11">#REF!</definedName>
    <definedName name="seconds.per.minute" localSheetId="2">#REF!</definedName>
    <definedName name="seconds.per.minute" localSheetId="8">#REF!</definedName>
    <definedName name="seconds.per.minute">#REF!</definedName>
    <definedName name="Sector">'[1]Source Data'!$F$2:$F$12</definedName>
    <definedName name="SENIOR_INT_RATE">'[5]LBO Model'!$K$26</definedName>
    <definedName name="SP_CS_ShareCount">'[7]DCF v2'!$5:$5</definedName>
    <definedName name="SP_GF_COGS">'[7]DCF v2'!$27:$27</definedName>
    <definedName name="SP_GF_DA">'[7]DCF v2'!$31:$31</definedName>
    <definedName name="SP_GF_DisCont">'[7]DCF v2'!$36:$36</definedName>
    <definedName name="SP_GF_Div_Prefs">'[7]DCF v2'!$38:$38</definedName>
    <definedName name="SP_GF_EBITDA">'[7]DCF v2'!$29:$29</definedName>
    <definedName name="SP_GF_EBT">'[7]DCF v2'!$34:$34</definedName>
    <definedName name="SP_GF_IE">'[7]DCF v2'!$32:$32</definedName>
    <definedName name="SP_GF_NCI">'[7]DCF v2'!$37:$37</definedName>
    <definedName name="SP_GF_NI">'[7]DCF v2'!$39:$39</definedName>
    <definedName name="SP_GF_OI">'[7]DCF v2'!$33:$33</definedName>
    <definedName name="SP_GF_Rev">'[7]DCF v2'!$26:$26</definedName>
    <definedName name="SP_GF_SBC">'[7]DCF v2'!$30:$30</definedName>
    <definedName name="SP_GF_SGA">'[7]DCF v2'!$28:$28</definedName>
    <definedName name="SP_GF_Tax">'[7]DCF v2'!$35:$35</definedName>
    <definedName name="Structure">'[1]Source Data'!$B$2:$B$3</definedName>
    <definedName name="term_length">'[2]Input data'!$C$17:$F$20</definedName>
    <definedName name="thousand" localSheetId="11">#REF!</definedName>
    <definedName name="thousand" localSheetId="2">#REF!</definedName>
    <definedName name="thousand" localSheetId="8">#REF!</definedName>
    <definedName name="thousand">#REF!</definedName>
    <definedName name="year.list" localSheetId="1">#REF!</definedName>
    <definedName name="year.list" localSheetId="11">#REF!</definedName>
    <definedName name="year.list" localSheetId="2">#REF!</definedName>
    <definedName name="year.list" localSheetId="8">#REF!</definedName>
    <definedName name="year.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2" l="1"/>
  <c r="E18" i="8" l="1"/>
  <c r="E19" i="8"/>
  <c r="E20" i="8"/>
  <c r="E21" i="8"/>
  <c r="E22" i="8"/>
  <c r="E23" i="8"/>
  <c r="E24" i="8"/>
  <c r="E25" i="8"/>
  <c r="E26" i="8"/>
  <c r="E27" i="8"/>
  <c r="E28" i="8"/>
  <c r="E29" i="8"/>
  <c r="E30" i="8"/>
  <c r="E31" i="8"/>
  <c r="E32" i="8"/>
  <c r="E33" i="8"/>
  <c r="E34" i="8"/>
  <c r="E35" i="8"/>
  <c r="E36" i="8"/>
  <c r="E37" i="8"/>
  <c r="E38" i="8"/>
  <c r="E39" i="8"/>
  <c r="E40" i="8"/>
  <c r="E41" i="8"/>
  <c r="E42" i="8"/>
  <c r="E17" i="8"/>
  <c r="N343" i="26" l="1"/>
  <c r="M343" i="26"/>
  <c r="L343" i="26"/>
  <c r="K343" i="26"/>
  <c r="J343" i="26"/>
  <c r="I343" i="26"/>
  <c r="H343" i="26"/>
  <c r="G343" i="26"/>
  <c r="F343" i="26"/>
  <c r="E343" i="26"/>
  <c r="D343" i="26"/>
  <c r="H342" i="26"/>
  <c r="I342" i="26" s="1"/>
  <c r="J342" i="26" s="1"/>
  <c r="K342" i="26" s="1"/>
  <c r="L342" i="26" s="1"/>
  <c r="M342" i="26" s="1"/>
  <c r="N342" i="26" s="1"/>
  <c r="F342" i="26"/>
  <c r="E342" i="26" s="1"/>
  <c r="D342" i="26" s="1"/>
  <c r="N339" i="26"/>
  <c r="M339" i="26"/>
  <c r="L339" i="26"/>
  <c r="K339" i="26"/>
  <c r="J339" i="26"/>
  <c r="I339" i="26"/>
  <c r="H339" i="26"/>
  <c r="G339" i="26"/>
  <c r="F339" i="26"/>
  <c r="E339" i="26"/>
  <c r="D339" i="26"/>
  <c r="D338" i="26"/>
  <c r="D337" i="26"/>
  <c r="D336" i="26"/>
  <c r="H335" i="26"/>
  <c r="I335" i="26" s="1"/>
  <c r="J335" i="26" s="1"/>
  <c r="K335" i="26" s="1"/>
  <c r="L335" i="26" s="1"/>
  <c r="M335" i="26" s="1"/>
  <c r="N335" i="26" s="1"/>
  <c r="F335" i="26"/>
  <c r="E335" i="26" s="1"/>
  <c r="D335" i="26" s="1"/>
  <c r="D330" i="26"/>
  <c r="H329" i="26"/>
  <c r="I329" i="26" s="1"/>
  <c r="J329" i="26" s="1"/>
  <c r="K329" i="26" s="1"/>
  <c r="L329" i="26" s="1"/>
  <c r="M329" i="26" s="1"/>
  <c r="N329" i="26" s="1"/>
  <c r="F329" i="26"/>
  <c r="E329" i="26" s="1"/>
  <c r="D329" i="26" s="1"/>
  <c r="D319" i="26"/>
  <c r="H318" i="26"/>
  <c r="I318" i="26" s="1"/>
  <c r="J318" i="26" s="1"/>
  <c r="K318" i="26" s="1"/>
  <c r="L318" i="26" s="1"/>
  <c r="M318" i="26" s="1"/>
  <c r="N318" i="26" s="1"/>
  <c r="F318" i="26"/>
  <c r="E318" i="26" s="1"/>
  <c r="D318" i="26" s="1"/>
  <c r="D315" i="26"/>
  <c r="H314" i="26"/>
  <c r="I314" i="26" s="1"/>
  <c r="J314" i="26" s="1"/>
  <c r="K314" i="26" s="1"/>
  <c r="L314" i="26" s="1"/>
  <c r="M314" i="26" s="1"/>
  <c r="N314" i="26" s="1"/>
  <c r="F314" i="26"/>
  <c r="E314" i="26" s="1"/>
  <c r="D314" i="26" s="1"/>
  <c r="D308" i="26"/>
  <c r="N307" i="26"/>
  <c r="M307" i="26"/>
  <c r="L307" i="26"/>
  <c r="K307" i="26"/>
  <c r="J307" i="26"/>
  <c r="I307" i="26"/>
  <c r="H307" i="26"/>
  <c r="G307" i="26"/>
  <c r="F307" i="26"/>
  <c r="E307" i="26"/>
  <c r="D307" i="26"/>
  <c r="N306" i="26"/>
  <c r="M306" i="26"/>
  <c r="L306" i="26"/>
  <c r="K306" i="26"/>
  <c r="J306" i="26"/>
  <c r="I306" i="26"/>
  <c r="H306" i="26"/>
  <c r="G306" i="26"/>
  <c r="F306" i="26"/>
  <c r="E306" i="26"/>
  <c r="D306" i="26"/>
  <c r="H305" i="26"/>
  <c r="I305" i="26" s="1"/>
  <c r="J305" i="26" s="1"/>
  <c r="K305" i="26" s="1"/>
  <c r="L305" i="26" s="1"/>
  <c r="M305" i="26" s="1"/>
  <c r="N305" i="26" s="1"/>
  <c r="F305" i="26"/>
  <c r="E305" i="26" s="1"/>
  <c r="D305" i="26" s="1"/>
  <c r="D302" i="26"/>
  <c r="H301" i="26"/>
  <c r="I301" i="26" s="1"/>
  <c r="J301" i="26" s="1"/>
  <c r="K301" i="26" s="1"/>
  <c r="L301" i="26" s="1"/>
  <c r="M301" i="26" s="1"/>
  <c r="N301" i="26" s="1"/>
  <c r="F301" i="26"/>
  <c r="E301" i="26" s="1"/>
  <c r="D301" i="26" s="1"/>
  <c r="N295" i="26"/>
  <c r="M295" i="26"/>
  <c r="L295" i="26"/>
  <c r="K295" i="26"/>
  <c r="J295" i="26"/>
  <c r="I295" i="26"/>
  <c r="H295" i="26"/>
  <c r="G295" i="26"/>
  <c r="F295" i="26"/>
  <c r="E295" i="26"/>
  <c r="D295" i="26"/>
  <c r="I294" i="26"/>
  <c r="J294" i="26" s="1"/>
  <c r="K294" i="26" s="1"/>
  <c r="L294" i="26" s="1"/>
  <c r="M294" i="26" s="1"/>
  <c r="N294" i="26" s="1"/>
  <c r="H294" i="26"/>
  <c r="F294" i="26"/>
  <c r="E294" i="26" s="1"/>
  <c r="D294" i="26" s="1"/>
  <c r="N290" i="26"/>
  <c r="M290" i="26"/>
  <c r="L290" i="26"/>
  <c r="K290" i="26"/>
  <c r="J290" i="26"/>
  <c r="I290" i="26"/>
  <c r="H290" i="26"/>
  <c r="G290" i="26"/>
  <c r="F290" i="26"/>
  <c r="E290" i="26"/>
  <c r="D290" i="26"/>
  <c r="H289" i="26"/>
  <c r="I289" i="26" s="1"/>
  <c r="J289" i="26" s="1"/>
  <c r="K289" i="26" s="1"/>
  <c r="L289" i="26" s="1"/>
  <c r="M289" i="26" s="1"/>
  <c r="N289" i="26" s="1"/>
  <c r="F289" i="26"/>
  <c r="E289" i="26" s="1"/>
  <c r="D289" i="26" s="1"/>
  <c r="D285" i="26"/>
  <c r="H284" i="26"/>
  <c r="I284" i="26" s="1"/>
  <c r="J284" i="26" s="1"/>
  <c r="K284" i="26" s="1"/>
  <c r="L284" i="26" s="1"/>
  <c r="M284" i="26" s="1"/>
  <c r="N284" i="26" s="1"/>
  <c r="F284" i="26"/>
  <c r="E284" i="26" s="1"/>
  <c r="D284" i="26" s="1"/>
  <c r="D274" i="26"/>
  <c r="H273" i="26"/>
  <c r="I273" i="26" s="1"/>
  <c r="J273" i="26" s="1"/>
  <c r="K273" i="26" s="1"/>
  <c r="L273" i="26" s="1"/>
  <c r="M273" i="26" s="1"/>
  <c r="N273" i="26" s="1"/>
  <c r="F273" i="26"/>
  <c r="E273" i="26"/>
  <c r="D273" i="26" s="1"/>
  <c r="D269" i="26"/>
  <c r="H268" i="26"/>
  <c r="I268" i="26" s="1"/>
  <c r="J268" i="26" s="1"/>
  <c r="K268" i="26" s="1"/>
  <c r="L268" i="26" s="1"/>
  <c r="M268" i="26" s="1"/>
  <c r="N268" i="26" s="1"/>
  <c r="F268" i="26"/>
  <c r="E268" i="26"/>
  <c r="D268" i="26" s="1"/>
  <c r="N264" i="26"/>
  <c r="M264" i="26"/>
  <c r="L264" i="26"/>
  <c r="K264" i="26"/>
  <c r="J264" i="26"/>
  <c r="I264" i="26"/>
  <c r="H264" i="26"/>
  <c r="G264" i="26"/>
  <c r="F264" i="26"/>
  <c r="E264" i="26"/>
  <c r="D264" i="26"/>
  <c r="D263" i="26"/>
  <c r="H262" i="26"/>
  <c r="I262" i="26" s="1"/>
  <c r="J262" i="26" s="1"/>
  <c r="K262" i="26" s="1"/>
  <c r="L262" i="26" s="1"/>
  <c r="M262" i="26" s="1"/>
  <c r="N262" i="26" s="1"/>
  <c r="F262" i="26"/>
  <c r="E262" i="26" s="1"/>
  <c r="D262" i="26" s="1"/>
  <c r="N260" i="26"/>
  <c r="M260" i="26"/>
  <c r="L260" i="26"/>
  <c r="K260" i="26"/>
  <c r="J260" i="26"/>
  <c r="I260" i="26"/>
  <c r="H260" i="26"/>
  <c r="G260" i="26"/>
  <c r="F260" i="26"/>
  <c r="E260" i="26"/>
  <c r="D260" i="26"/>
  <c r="D259" i="26"/>
  <c r="H258" i="26"/>
  <c r="I258" i="26" s="1"/>
  <c r="J258" i="26" s="1"/>
  <c r="K258" i="26" s="1"/>
  <c r="L258" i="26" s="1"/>
  <c r="M258" i="26" s="1"/>
  <c r="N258" i="26" s="1"/>
  <c r="F258" i="26"/>
  <c r="E258" i="26" s="1"/>
  <c r="D258" i="26" s="1"/>
  <c r="N245" i="26"/>
  <c r="M245" i="26"/>
  <c r="L245" i="26"/>
  <c r="K245" i="26"/>
  <c r="J245" i="26"/>
  <c r="I245" i="26"/>
  <c r="H245" i="26"/>
  <c r="G245" i="26"/>
  <c r="F245" i="26"/>
  <c r="E245" i="26"/>
  <c r="D245" i="26"/>
  <c r="D244" i="26"/>
  <c r="N243" i="26"/>
  <c r="M243" i="26"/>
  <c r="L243" i="26"/>
  <c r="K243" i="26"/>
  <c r="J243" i="26"/>
  <c r="I243" i="26"/>
  <c r="H243" i="26"/>
  <c r="G243" i="26"/>
  <c r="F243" i="26"/>
  <c r="E243" i="26"/>
  <c r="D243" i="26"/>
  <c r="I242" i="26"/>
  <c r="J242" i="26" s="1"/>
  <c r="K242" i="26" s="1"/>
  <c r="L242" i="26" s="1"/>
  <c r="M242" i="26" s="1"/>
  <c r="N242" i="26" s="1"/>
  <c r="H242" i="26"/>
  <c r="F242" i="26"/>
  <c r="E242" i="26" s="1"/>
  <c r="D242" i="26" s="1"/>
  <c r="N227" i="26"/>
  <c r="M227" i="26"/>
  <c r="L227" i="26"/>
  <c r="K227" i="26"/>
  <c r="J227" i="26"/>
  <c r="I227" i="26"/>
  <c r="H227" i="26"/>
  <c r="G227" i="26"/>
  <c r="F227" i="26"/>
  <c r="E227" i="26"/>
  <c r="D227" i="26"/>
  <c r="N226" i="26"/>
  <c r="M226" i="26"/>
  <c r="L226" i="26"/>
  <c r="K226" i="26"/>
  <c r="J226" i="26"/>
  <c r="I226" i="26"/>
  <c r="H226" i="26"/>
  <c r="G226" i="26"/>
  <c r="F226" i="26"/>
  <c r="E226" i="26"/>
  <c r="D226" i="26"/>
  <c r="N225" i="26"/>
  <c r="M225" i="26"/>
  <c r="L225" i="26"/>
  <c r="K225" i="26"/>
  <c r="J225" i="26"/>
  <c r="I225" i="26"/>
  <c r="H225" i="26"/>
  <c r="G225" i="26"/>
  <c r="F225" i="26"/>
  <c r="E225" i="26"/>
  <c r="D225" i="26"/>
  <c r="H224" i="26"/>
  <c r="I224" i="26" s="1"/>
  <c r="J224" i="26" s="1"/>
  <c r="K224" i="26" s="1"/>
  <c r="L224" i="26" s="1"/>
  <c r="M224" i="26" s="1"/>
  <c r="N224" i="26" s="1"/>
  <c r="F224" i="26"/>
  <c r="E224" i="26" s="1"/>
  <c r="D224" i="26" s="1"/>
  <c r="N218" i="26"/>
  <c r="M218" i="26"/>
  <c r="L218" i="26"/>
  <c r="K218" i="26"/>
  <c r="J218" i="26"/>
  <c r="I218" i="26"/>
  <c r="H218" i="26"/>
  <c r="G218" i="26"/>
  <c r="F218" i="26"/>
  <c r="E218" i="26"/>
  <c r="D218" i="26"/>
  <c r="N217" i="26"/>
  <c r="M217" i="26"/>
  <c r="L217" i="26"/>
  <c r="K217" i="26"/>
  <c r="J217" i="26"/>
  <c r="I217" i="26"/>
  <c r="H217" i="26"/>
  <c r="G217" i="26"/>
  <c r="F217" i="26"/>
  <c r="E217" i="26"/>
  <c r="D217" i="26"/>
  <c r="N216" i="26"/>
  <c r="M216" i="26"/>
  <c r="L216" i="26"/>
  <c r="K216" i="26"/>
  <c r="J216" i="26"/>
  <c r="I216" i="26"/>
  <c r="H216" i="26"/>
  <c r="G216" i="26"/>
  <c r="F216" i="26"/>
  <c r="E216" i="26"/>
  <c r="D216" i="26"/>
  <c r="H215" i="26"/>
  <c r="I215" i="26" s="1"/>
  <c r="J215" i="26" s="1"/>
  <c r="K215" i="26" s="1"/>
  <c r="L215" i="26" s="1"/>
  <c r="M215" i="26" s="1"/>
  <c r="N215" i="26" s="1"/>
  <c r="F215" i="26"/>
  <c r="E215" i="26" s="1"/>
  <c r="D215" i="26" s="1"/>
  <c r="N203" i="26"/>
  <c r="M203" i="26"/>
  <c r="L203" i="26"/>
  <c r="K203" i="26"/>
  <c r="J203" i="26"/>
  <c r="I203" i="26"/>
  <c r="H203" i="26"/>
  <c r="G203" i="26"/>
  <c r="F203" i="26"/>
  <c r="E203" i="26"/>
  <c r="D203" i="26"/>
  <c r="H202" i="26"/>
  <c r="I202" i="26" s="1"/>
  <c r="J202" i="26" s="1"/>
  <c r="K202" i="26" s="1"/>
  <c r="L202" i="26" s="1"/>
  <c r="M202" i="26" s="1"/>
  <c r="N202" i="26" s="1"/>
  <c r="F202" i="26"/>
  <c r="E202" i="26" s="1"/>
  <c r="D202" i="26" s="1"/>
  <c r="N198" i="26"/>
  <c r="M198" i="26"/>
  <c r="L198" i="26"/>
  <c r="K198" i="26"/>
  <c r="J198" i="26"/>
  <c r="I198" i="26"/>
  <c r="H198" i="26"/>
  <c r="G198" i="26"/>
  <c r="F198" i="26"/>
  <c r="E198" i="26"/>
  <c r="D198" i="26"/>
  <c r="N197" i="26"/>
  <c r="M197" i="26"/>
  <c r="L197" i="26"/>
  <c r="K197" i="26"/>
  <c r="J197" i="26"/>
  <c r="I197" i="26"/>
  <c r="H197" i="26"/>
  <c r="G197" i="26"/>
  <c r="F197" i="26"/>
  <c r="E197" i="26"/>
  <c r="D197" i="26"/>
  <c r="N196" i="26"/>
  <c r="M196" i="26"/>
  <c r="L196" i="26"/>
  <c r="K196" i="26"/>
  <c r="J196" i="26"/>
  <c r="I196" i="26"/>
  <c r="H196" i="26"/>
  <c r="G196" i="26"/>
  <c r="F196" i="26"/>
  <c r="E196" i="26"/>
  <c r="D196" i="26"/>
  <c r="N195" i="26"/>
  <c r="M195" i="26"/>
  <c r="L195" i="26"/>
  <c r="K195" i="26"/>
  <c r="J195" i="26"/>
  <c r="I195" i="26"/>
  <c r="H195" i="26"/>
  <c r="G195" i="26"/>
  <c r="F195" i="26"/>
  <c r="E195" i="26"/>
  <c r="D195" i="26"/>
  <c r="H194" i="26"/>
  <c r="I194" i="26" s="1"/>
  <c r="J194" i="26" s="1"/>
  <c r="K194" i="26" s="1"/>
  <c r="L194" i="26" s="1"/>
  <c r="M194" i="26" s="1"/>
  <c r="N194" i="26" s="1"/>
  <c r="F194" i="26"/>
  <c r="E194" i="26" s="1"/>
  <c r="D194" i="26" s="1"/>
  <c r="N190" i="26"/>
  <c r="M190" i="26"/>
  <c r="L190" i="26"/>
  <c r="K190" i="26"/>
  <c r="J190" i="26"/>
  <c r="I190" i="26"/>
  <c r="H190" i="26"/>
  <c r="G190" i="26"/>
  <c r="F190" i="26"/>
  <c r="E190" i="26"/>
  <c r="D190" i="26"/>
  <c r="N189" i="26"/>
  <c r="M189" i="26"/>
  <c r="L189" i="26"/>
  <c r="K189" i="26"/>
  <c r="J189" i="26"/>
  <c r="I189" i="26"/>
  <c r="H189" i="26"/>
  <c r="G189" i="26"/>
  <c r="F189" i="26"/>
  <c r="E189" i="26"/>
  <c r="D189" i="26"/>
  <c r="N188" i="26"/>
  <c r="M188" i="26"/>
  <c r="L188" i="26"/>
  <c r="K188" i="26"/>
  <c r="J188" i="26"/>
  <c r="I188" i="26"/>
  <c r="H188" i="26"/>
  <c r="G188" i="26"/>
  <c r="F188" i="26"/>
  <c r="E188" i="26"/>
  <c r="D188" i="26"/>
  <c r="N187" i="26"/>
  <c r="M187" i="26"/>
  <c r="L187" i="26"/>
  <c r="K187" i="26"/>
  <c r="J187" i="26"/>
  <c r="I187" i="26"/>
  <c r="H187" i="26"/>
  <c r="G187" i="26"/>
  <c r="F187" i="26"/>
  <c r="E187" i="26"/>
  <c r="D187" i="26"/>
  <c r="H186" i="26"/>
  <c r="I186" i="26" s="1"/>
  <c r="J186" i="26" s="1"/>
  <c r="K186" i="26" s="1"/>
  <c r="L186" i="26" s="1"/>
  <c r="M186" i="26" s="1"/>
  <c r="N186" i="26" s="1"/>
  <c r="F186" i="26"/>
  <c r="E186" i="26" s="1"/>
  <c r="D186" i="26" s="1"/>
  <c r="N182" i="26"/>
  <c r="M182" i="26"/>
  <c r="L182" i="26"/>
  <c r="K182" i="26"/>
  <c r="J182" i="26"/>
  <c r="I182" i="26"/>
  <c r="H182" i="26"/>
  <c r="G182" i="26"/>
  <c r="F182" i="26"/>
  <c r="E182" i="26"/>
  <c r="D182" i="26"/>
  <c r="N181" i="26"/>
  <c r="M181" i="26"/>
  <c r="L181" i="26"/>
  <c r="K181" i="26"/>
  <c r="J181" i="26"/>
  <c r="I181" i="26"/>
  <c r="H181" i="26"/>
  <c r="G181" i="26"/>
  <c r="F181" i="26"/>
  <c r="E181" i="26"/>
  <c r="D181" i="26"/>
  <c r="N180" i="26"/>
  <c r="M180" i="26"/>
  <c r="L180" i="26"/>
  <c r="K180" i="26"/>
  <c r="J180" i="26"/>
  <c r="I180" i="26"/>
  <c r="H180" i="26"/>
  <c r="G180" i="26"/>
  <c r="F180" i="26"/>
  <c r="E180" i="26"/>
  <c r="D180" i="26"/>
  <c r="N179" i="26"/>
  <c r="M179" i="26"/>
  <c r="L179" i="26"/>
  <c r="K179" i="26"/>
  <c r="J179" i="26"/>
  <c r="I179" i="26"/>
  <c r="H179" i="26"/>
  <c r="G179" i="26"/>
  <c r="F179" i="26"/>
  <c r="E179" i="26"/>
  <c r="D179" i="26"/>
  <c r="H178" i="26"/>
  <c r="I178" i="26" s="1"/>
  <c r="J178" i="26" s="1"/>
  <c r="K178" i="26" s="1"/>
  <c r="L178" i="26" s="1"/>
  <c r="M178" i="26" s="1"/>
  <c r="N178" i="26" s="1"/>
  <c r="F178" i="26"/>
  <c r="E178" i="26" s="1"/>
  <c r="D178" i="26" s="1"/>
  <c r="N174" i="26"/>
  <c r="M174" i="26"/>
  <c r="L174" i="26"/>
  <c r="K174" i="26"/>
  <c r="J174" i="26"/>
  <c r="I174" i="26"/>
  <c r="H174" i="26"/>
  <c r="G174" i="26"/>
  <c r="F174" i="26"/>
  <c r="E174" i="26"/>
  <c r="D174" i="26"/>
  <c r="N173" i="26"/>
  <c r="M173" i="26"/>
  <c r="L173" i="26"/>
  <c r="K173" i="26"/>
  <c r="J173" i="26"/>
  <c r="I173" i="26"/>
  <c r="H173" i="26"/>
  <c r="G173" i="26"/>
  <c r="F173" i="26"/>
  <c r="E173" i="26"/>
  <c r="D173" i="26"/>
  <c r="N172" i="26"/>
  <c r="M172" i="26"/>
  <c r="L172" i="26"/>
  <c r="K172" i="26"/>
  <c r="J172" i="26"/>
  <c r="I172" i="26"/>
  <c r="H172" i="26"/>
  <c r="G172" i="26"/>
  <c r="F172" i="26"/>
  <c r="E172" i="26"/>
  <c r="D172" i="26"/>
  <c r="N171" i="26"/>
  <c r="M171" i="26"/>
  <c r="L171" i="26"/>
  <c r="K171" i="26"/>
  <c r="J171" i="26"/>
  <c r="I171" i="26"/>
  <c r="H171" i="26"/>
  <c r="G171" i="26"/>
  <c r="F171" i="26"/>
  <c r="E171" i="26"/>
  <c r="D171" i="26"/>
  <c r="H170" i="26"/>
  <c r="I170" i="26" s="1"/>
  <c r="J170" i="26" s="1"/>
  <c r="K170" i="26" s="1"/>
  <c r="L170" i="26" s="1"/>
  <c r="M170" i="26" s="1"/>
  <c r="N170" i="26" s="1"/>
  <c r="F170" i="26"/>
  <c r="E170" i="26"/>
  <c r="D170" i="26" s="1"/>
  <c r="N158" i="26"/>
  <c r="M158" i="26"/>
  <c r="L158" i="26"/>
  <c r="K158" i="26"/>
  <c r="J158" i="26"/>
  <c r="I158" i="26"/>
  <c r="H158" i="26"/>
  <c r="G158" i="26"/>
  <c r="F158" i="26"/>
  <c r="E158" i="26"/>
  <c r="D158" i="26"/>
  <c r="D157" i="26"/>
  <c r="D156" i="26"/>
  <c r="H155" i="26"/>
  <c r="I155" i="26" s="1"/>
  <c r="J155" i="26" s="1"/>
  <c r="K155" i="26" s="1"/>
  <c r="L155" i="26" s="1"/>
  <c r="M155" i="26" s="1"/>
  <c r="N155" i="26" s="1"/>
  <c r="F155" i="26"/>
  <c r="E155" i="26" s="1"/>
  <c r="D155" i="26" s="1"/>
  <c r="D151" i="26"/>
  <c r="H150" i="26"/>
  <c r="I150" i="26" s="1"/>
  <c r="J150" i="26" s="1"/>
  <c r="K150" i="26" s="1"/>
  <c r="L150" i="26" s="1"/>
  <c r="M150" i="26" s="1"/>
  <c r="N150" i="26" s="1"/>
  <c r="F150" i="26"/>
  <c r="E150" i="26"/>
  <c r="D150" i="26" s="1"/>
  <c r="H140" i="26"/>
  <c r="I140" i="26" s="1"/>
  <c r="J140" i="26" s="1"/>
  <c r="K140" i="26" s="1"/>
  <c r="L140" i="26" s="1"/>
  <c r="M140" i="26" s="1"/>
  <c r="N140" i="26" s="1"/>
  <c r="F140" i="26"/>
  <c r="E140" i="26" s="1"/>
  <c r="D140" i="26" s="1"/>
  <c r="N133" i="26"/>
  <c r="M133" i="26"/>
  <c r="L133" i="26"/>
  <c r="K133" i="26"/>
  <c r="J133" i="26"/>
  <c r="I133" i="26"/>
  <c r="H133" i="26"/>
  <c r="G133" i="26"/>
  <c r="F133" i="26"/>
  <c r="E133" i="26"/>
  <c r="D133" i="26"/>
  <c r="N132" i="26"/>
  <c r="M132" i="26"/>
  <c r="L132" i="26"/>
  <c r="K132" i="26"/>
  <c r="J132" i="26"/>
  <c r="I132" i="26"/>
  <c r="H132" i="26"/>
  <c r="G132" i="26"/>
  <c r="F132" i="26"/>
  <c r="E132" i="26"/>
  <c r="D132" i="26"/>
  <c r="H131" i="26"/>
  <c r="I131" i="26" s="1"/>
  <c r="J131" i="26" s="1"/>
  <c r="K131" i="26" s="1"/>
  <c r="L131" i="26" s="1"/>
  <c r="M131" i="26" s="1"/>
  <c r="N131" i="26" s="1"/>
  <c r="F131" i="26"/>
  <c r="E131" i="26" s="1"/>
  <c r="D131" i="26" s="1"/>
  <c r="D113" i="26"/>
  <c r="H112" i="26"/>
  <c r="I112" i="26" s="1"/>
  <c r="J112" i="26" s="1"/>
  <c r="K112" i="26" s="1"/>
  <c r="L112" i="26" s="1"/>
  <c r="M112" i="26" s="1"/>
  <c r="N112" i="26" s="1"/>
  <c r="F112" i="26"/>
  <c r="E112" i="26" s="1"/>
  <c r="D112" i="26" s="1"/>
  <c r="H86" i="26"/>
  <c r="I86" i="26" s="1"/>
  <c r="J86" i="26" s="1"/>
  <c r="K86" i="26" s="1"/>
  <c r="L86" i="26" s="1"/>
  <c r="M86" i="26" s="1"/>
  <c r="N86" i="26" s="1"/>
  <c r="F86" i="26"/>
  <c r="E86" i="26" s="1"/>
  <c r="D86" i="26" s="1"/>
  <c r="D84" i="26"/>
  <c r="D83" i="26"/>
  <c r="D70" i="26"/>
  <c r="H69" i="26"/>
  <c r="I69" i="26" s="1"/>
  <c r="J69" i="26" s="1"/>
  <c r="K69" i="26" s="1"/>
  <c r="L69" i="26" s="1"/>
  <c r="M69" i="26" s="1"/>
  <c r="N69" i="26" s="1"/>
  <c r="F69" i="26"/>
  <c r="E69" i="26" s="1"/>
  <c r="D69" i="26" s="1"/>
  <c r="H49" i="26"/>
  <c r="I49" i="26" s="1"/>
  <c r="J49" i="26" s="1"/>
  <c r="K49" i="26" s="1"/>
  <c r="L49" i="26" s="1"/>
  <c r="M49" i="26" s="1"/>
  <c r="N49" i="26" s="1"/>
  <c r="F49" i="26"/>
  <c r="E49" i="26" s="1"/>
  <c r="D49" i="26" s="1"/>
  <c r="D47" i="26"/>
  <c r="D46" i="26"/>
  <c r="D34" i="26"/>
  <c r="H33" i="26"/>
  <c r="I33" i="26" s="1"/>
  <c r="J33" i="26" s="1"/>
  <c r="K33" i="26" s="1"/>
  <c r="L33" i="26" s="1"/>
  <c r="M33" i="26" s="1"/>
  <c r="N33" i="26" s="1"/>
  <c r="F33" i="26"/>
  <c r="E33" i="26" s="1"/>
  <c r="D33" i="26" s="1"/>
  <c r="D11" i="26"/>
  <c r="D10" i="26"/>
  <c r="D9" i="26"/>
  <c r="H8" i="26"/>
  <c r="I8" i="26" s="1"/>
  <c r="J8" i="26" s="1"/>
  <c r="K8" i="26" s="1"/>
  <c r="L8" i="26" s="1"/>
  <c r="M8" i="26" s="1"/>
  <c r="N8" i="26" s="1"/>
  <c r="F8" i="26"/>
  <c r="E8" i="26" s="1"/>
  <c r="D8" i="26" s="1"/>
  <c r="J134" i="26" l="1"/>
  <c r="F134" i="26"/>
  <c r="N134" i="26"/>
  <c r="K134" i="26"/>
  <c r="H134" i="26"/>
  <c r="D12" i="26"/>
  <c r="D51" i="26"/>
  <c r="G134" i="26"/>
  <c r="M134" i="26"/>
  <c r="D134" i="26"/>
  <c r="L134" i="26"/>
  <c r="I134" i="26"/>
  <c r="E134" i="26"/>
  <c r="D50" i="26"/>
  <c r="D87" i="26"/>
  <c r="D88" i="26"/>
  <c r="D52" i="26" l="1"/>
  <c r="D53" i="26" s="1"/>
  <c r="D89" i="26"/>
  <c r="D90" i="26" s="1"/>
  <c r="F8" i="23" l="1"/>
  <c r="E8" i="23" s="1"/>
  <c r="D8" i="23" s="1"/>
  <c r="H8" i="23"/>
  <c r="I8" i="23" s="1"/>
  <c r="J8" i="23" s="1"/>
  <c r="K8" i="23" s="1"/>
  <c r="L8" i="23" s="1"/>
  <c r="M8" i="23" s="1"/>
  <c r="N8" i="23" s="1"/>
  <c r="D9" i="23"/>
  <c r="D10" i="23"/>
  <c r="D11" i="23"/>
  <c r="F33" i="23"/>
  <c r="E33" i="23" s="1"/>
  <c r="D33" i="23" s="1"/>
  <c r="H33" i="23"/>
  <c r="I33" i="23" s="1"/>
  <c r="J33" i="23" s="1"/>
  <c r="K33" i="23" s="1"/>
  <c r="L33" i="23" s="1"/>
  <c r="M33" i="23" s="1"/>
  <c r="N33" i="23" s="1"/>
  <c r="D34" i="23"/>
  <c r="D48" i="23"/>
  <c r="D49" i="23"/>
  <c r="F51" i="23"/>
  <c r="E51" i="23" s="1"/>
  <c r="D51" i="23" s="1"/>
  <c r="H51" i="23"/>
  <c r="I51" i="23" s="1"/>
  <c r="J51" i="23" s="1"/>
  <c r="K51" i="23" s="1"/>
  <c r="L51" i="23" s="1"/>
  <c r="M51" i="23" s="1"/>
  <c r="N51" i="23" s="1"/>
  <c r="F74" i="23"/>
  <c r="E74" i="23" s="1"/>
  <c r="D74" i="23" s="1"/>
  <c r="H74" i="23"/>
  <c r="I74" i="23" s="1"/>
  <c r="J74" i="23" s="1"/>
  <c r="K74" i="23" s="1"/>
  <c r="L74" i="23" s="1"/>
  <c r="M74" i="23" s="1"/>
  <c r="N74" i="23" s="1"/>
  <c r="D75" i="23"/>
  <c r="D89" i="23"/>
  <c r="D90" i="23"/>
  <c r="F92" i="23"/>
  <c r="E92" i="23" s="1"/>
  <c r="D92" i="23" s="1"/>
  <c r="H92" i="23"/>
  <c r="I92" i="23" s="1"/>
  <c r="J92" i="23" s="1"/>
  <c r="K92" i="23" s="1"/>
  <c r="L92" i="23" s="1"/>
  <c r="M92" i="23" s="1"/>
  <c r="N92" i="23" s="1"/>
  <c r="F119" i="23"/>
  <c r="E119" i="23" s="1"/>
  <c r="D119" i="23" s="1"/>
  <c r="H119" i="23"/>
  <c r="I119" i="23" s="1"/>
  <c r="J119" i="23" s="1"/>
  <c r="K119" i="23" s="1"/>
  <c r="L119" i="23" s="1"/>
  <c r="M119" i="23" s="1"/>
  <c r="N119" i="23" s="1"/>
  <c r="D120" i="23"/>
  <c r="F125" i="23"/>
  <c r="E125" i="23" s="1"/>
  <c r="D125" i="23" s="1"/>
  <c r="H125" i="23"/>
  <c r="I125" i="23" s="1"/>
  <c r="J125" i="23" s="1"/>
  <c r="K125" i="23" s="1"/>
  <c r="L125" i="23" s="1"/>
  <c r="M125" i="23" s="1"/>
  <c r="N125" i="23" s="1"/>
  <c r="D126" i="23"/>
  <c r="E126" i="23"/>
  <c r="F126" i="23"/>
  <c r="G126" i="23"/>
  <c r="H126" i="23"/>
  <c r="I126" i="23"/>
  <c r="J126" i="23"/>
  <c r="K126" i="23"/>
  <c r="L126" i="23"/>
  <c r="M126" i="23"/>
  <c r="N126" i="23"/>
  <c r="D127" i="23"/>
  <c r="E127" i="23"/>
  <c r="F127" i="23"/>
  <c r="G127" i="23"/>
  <c r="H127" i="23"/>
  <c r="I127" i="23"/>
  <c r="J127" i="23"/>
  <c r="K127" i="23"/>
  <c r="L127" i="23"/>
  <c r="M127" i="23"/>
  <c r="N127" i="23"/>
  <c r="F134" i="23"/>
  <c r="E134" i="23" s="1"/>
  <c r="D134" i="23" s="1"/>
  <c r="H134" i="23"/>
  <c r="I134" i="23" s="1"/>
  <c r="J134" i="23" s="1"/>
  <c r="K134" i="23" s="1"/>
  <c r="L134" i="23" s="1"/>
  <c r="M134" i="23" s="1"/>
  <c r="N134" i="23" s="1"/>
  <c r="F144" i="23"/>
  <c r="E144" i="23" s="1"/>
  <c r="D144" i="23" s="1"/>
  <c r="H144" i="23"/>
  <c r="I144" i="23" s="1"/>
  <c r="J144" i="23" s="1"/>
  <c r="K144" i="23" s="1"/>
  <c r="L144" i="23" s="1"/>
  <c r="M144" i="23" s="1"/>
  <c r="N144" i="23" s="1"/>
  <c r="D145" i="23"/>
  <c r="F149" i="23"/>
  <c r="E149" i="23" s="1"/>
  <c r="D149" i="23" s="1"/>
  <c r="H149" i="23"/>
  <c r="I149" i="23" s="1"/>
  <c r="J149" i="23" s="1"/>
  <c r="K149" i="23" s="1"/>
  <c r="L149" i="23" s="1"/>
  <c r="M149" i="23" s="1"/>
  <c r="N149" i="23" s="1"/>
  <c r="D150" i="23"/>
  <c r="D151" i="23"/>
  <c r="D152" i="23"/>
  <c r="E152" i="23"/>
  <c r="F152" i="23"/>
  <c r="G152" i="23"/>
  <c r="H152" i="23"/>
  <c r="I152" i="23"/>
  <c r="J152" i="23"/>
  <c r="K152" i="23"/>
  <c r="L152" i="23"/>
  <c r="M152" i="23"/>
  <c r="N152" i="23"/>
  <c r="F164" i="23"/>
  <c r="E164" i="23" s="1"/>
  <c r="D164" i="23" s="1"/>
  <c r="H164" i="23"/>
  <c r="I164" i="23" s="1"/>
  <c r="J164" i="23" s="1"/>
  <c r="K164" i="23" s="1"/>
  <c r="L164" i="23" s="1"/>
  <c r="M164" i="23" s="1"/>
  <c r="N164" i="23" s="1"/>
  <c r="D165" i="23"/>
  <c r="E165" i="23"/>
  <c r="F165" i="23"/>
  <c r="G165" i="23"/>
  <c r="H165" i="23"/>
  <c r="I165" i="23"/>
  <c r="J165" i="23"/>
  <c r="K165" i="23"/>
  <c r="L165" i="23"/>
  <c r="M165" i="23"/>
  <c r="N165" i="23"/>
  <c r="D166" i="23"/>
  <c r="E166" i="23"/>
  <c r="F166" i="23"/>
  <c r="G166" i="23"/>
  <c r="H166" i="23"/>
  <c r="I166" i="23"/>
  <c r="J166" i="23"/>
  <c r="K166" i="23"/>
  <c r="L166" i="23"/>
  <c r="M166" i="23"/>
  <c r="N166" i="23"/>
  <c r="D167" i="23"/>
  <c r="E167" i="23"/>
  <c r="F167" i="23"/>
  <c r="G167" i="23"/>
  <c r="H167" i="23"/>
  <c r="I167" i="23"/>
  <c r="J167" i="23"/>
  <c r="K167" i="23"/>
  <c r="L167" i="23"/>
  <c r="M167" i="23"/>
  <c r="N167" i="23"/>
  <c r="D168" i="23"/>
  <c r="E168" i="23"/>
  <c r="F168" i="23"/>
  <c r="G168" i="23"/>
  <c r="H168" i="23"/>
  <c r="I168" i="23"/>
  <c r="J168" i="23"/>
  <c r="K168" i="23"/>
  <c r="L168" i="23"/>
  <c r="M168" i="23"/>
  <c r="N168" i="23"/>
  <c r="F172" i="23"/>
  <c r="E172" i="23" s="1"/>
  <c r="D172" i="23" s="1"/>
  <c r="H172" i="23"/>
  <c r="I172" i="23" s="1"/>
  <c r="J172" i="23" s="1"/>
  <c r="K172" i="23" s="1"/>
  <c r="L172" i="23" s="1"/>
  <c r="M172" i="23" s="1"/>
  <c r="N172" i="23" s="1"/>
  <c r="D173" i="23"/>
  <c r="E173" i="23"/>
  <c r="F173" i="23"/>
  <c r="G173" i="23"/>
  <c r="H173" i="23"/>
  <c r="I173" i="23"/>
  <c r="J173" i="23"/>
  <c r="K173" i="23"/>
  <c r="L173" i="23"/>
  <c r="M173" i="23"/>
  <c r="N173" i="23"/>
  <c r="D174" i="23"/>
  <c r="E174" i="23"/>
  <c r="F174" i="23"/>
  <c r="G174" i="23"/>
  <c r="H174" i="23"/>
  <c r="I174" i="23"/>
  <c r="J174" i="23"/>
  <c r="K174" i="23"/>
  <c r="L174" i="23"/>
  <c r="M174" i="23"/>
  <c r="N174" i="23"/>
  <c r="D175" i="23"/>
  <c r="E175" i="23"/>
  <c r="F175" i="23"/>
  <c r="G175" i="23"/>
  <c r="H175" i="23"/>
  <c r="I175" i="23"/>
  <c r="J175" i="23"/>
  <c r="K175" i="23"/>
  <c r="L175" i="23"/>
  <c r="M175" i="23"/>
  <c r="N175" i="23"/>
  <c r="D176" i="23"/>
  <c r="E176" i="23"/>
  <c r="F176" i="23"/>
  <c r="G176" i="23"/>
  <c r="H176" i="23"/>
  <c r="I176" i="23"/>
  <c r="J176" i="23"/>
  <c r="K176" i="23"/>
  <c r="L176" i="23"/>
  <c r="M176" i="23"/>
  <c r="N176" i="23"/>
  <c r="F180" i="23"/>
  <c r="E180" i="23" s="1"/>
  <c r="D180" i="23" s="1"/>
  <c r="H180" i="23"/>
  <c r="I180" i="23" s="1"/>
  <c r="J180" i="23" s="1"/>
  <c r="K180" i="23" s="1"/>
  <c r="L180" i="23" s="1"/>
  <c r="M180" i="23" s="1"/>
  <c r="N180" i="23" s="1"/>
  <c r="D181" i="23"/>
  <c r="E181" i="23"/>
  <c r="F181" i="23"/>
  <c r="G181" i="23"/>
  <c r="H181" i="23"/>
  <c r="I181" i="23"/>
  <c r="J181" i="23"/>
  <c r="K181" i="23"/>
  <c r="L181" i="23"/>
  <c r="M181" i="23"/>
  <c r="N181" i="23"/>
  <c r="D182" i="23"/>
  <c r="E182" i="23"/>
  <c r="F182" i="23"/>
  <c r="G182" i="23"/>
  <c r="H182" i="23"/>
  <c r="I182" i="23"/>
  <c r="J182" i="23"/>
  <c r="K182" i="23"/>
  <c r="L182" i="23"/>
  <c r="M182" i="23"/>
  <c r="N182" i="23"/>
  <c r="D183" i="23"/>
  <c r="E183" i="23"/>
  <c r="F183" i="23"/>
  <c r="G183" i="23"/>
  <c r="H183" i="23"/>
  <c r="I183" i="23"/>
  <c r="J183" i="23"/>
  <c r="K183" i="23"/>
  <c r="L183" i="23"/>
  <c r="M183" i="23"/>
  <c r="N183" i="23"/>
  <c r="D184" i="23"/>
  <c r="E184" i="23"/>
  <c r="F184" i="23"/>
  <c r="G184" i="23"/>
  <c r="H184" i="23"/>
  <c r="I184" i="23"/>
  <c r="J184" i="23"/>
  <c r="K184" i="23"/>
  <c r="L184" i="23"/>
  <c r="M184" i="23"/>
  <c r="N184" i="23"/>
  <c r="F188" i="23"/>
  <c r="E188" i="23" s="1"/>
  <c r="D188" i="23" s="1"/>
  <c r="H188" i="23"/>
  <c r="I188" i="23" s="1"/>
  <c r="J188" i="23" s="1"/>
  <c r="K188" i="23" s="1"/>
  <c r="L188" i="23" s="1"/>
  <c r="M188" i="23" s="1"/>
  <c r="N188" i="23" s="1"/>
  <c r="D189" i="23"/>
  <c r="E189" i="23"/>
  <c r="F189" i="23"/>
  <c r="G189" i="23"/>
  <c r="H189" i="23"/>
  <c r="I189" i="23"/>
  <c r="J189" i="23"/>
  <c r="K189" i="23"/>
  <c r="L189" i="23"/>
  <c r="M189" i="23"/>
  <c r="N189" i="23"/>
  <c r="D190" i="23"/>
  <c r="E190" i="23"/>
  <c r="F190" i="23"/>
  <c r="G190" i="23"/>
  <c r="H190" i="23"/>
  <c r="I190" i="23"/>
  <c r="J190" i="23"/>
  <c r="K190" i="23"/>
  <c r="L190" i="23"/>
  <c r="M190" i="23"/>
  <c r="N190" i="23"/>
  <c r="D191" i="23"/>
  <c r="E191" i="23"/>
  <c r="F191" i="23"/>
  <c r="G191" i="23"/>
  <c r="H191" i="23"/>
  <c r="I191" i="23"/>
  <c r="J191" i="23"/>
  <c r="K191" i="23"/>
  <c r="L191" i="23"/>
  <c r="M191" i="23"/>
  <c r="N191" i="23"/>
  <c r="D192" i="23"/>
  <c r="E192" i="23"/>
  <c r="F192" i="23"/>
  <c r="G192" i="23"/>
  <c r="H192" i="23"/>
  <c r="I192" i="23"/>
  <c r="J192" i="23"/>
  <c r="K192" i="23"/>
  <c r="L192" i="23"/>
  <c r="M192" i="23"/>
  <c r="N192" i="23"/>
  <c r="F196" i="23"/>
  <c r="E196" i="23" s="1"/>
  <c r="D196" i="23" s="1"/>
  <c r="H196" i="23"/>
  <c r="I196" i="23" s="1"/>
  <c r="J196" i="23" s="1"/>
  <c r="K196" i="23" s="1"/>
  <c r="L196" i="23" s="1"/>
  <c r="M196" i="23" s="1"/>
  <c r="N196" i="23" s="1"/>
  <c r="D197" i="23"/>
  <c r="E197" i="23"/>
  <c r="F197" i="23"/>
  <c r="G197" i="23"/>
  <c r="H197" i="23"/>
  <c r="I197" i="23"/>
  <c r="J197" i="23"/>
  <c r="K197" i="23"/>
  <c r="L197" i="23"/>
  <c r="M197" i="23"/>
  <c r="N197" i="23"/>
  <c r="F209" i="23"/>
  <c r="E209" i="23" s="1"/>
  <c r="D209" i="23" s="1"/>
  <c r="H209" i="23"/>
  <c r="I209" i="23" s="1"/>
  <c r="J209" i="23" s="1"/>
  <c r="K209" i="23" s="1"/>
  <c r="L209" i="23" s="1"/>
  <c r="M209" i="23" s="1"/>
  <c r="N209" i="23" s="1"/>
  <c r="D210" i="23"/>
  <c r="E210" i="23"/>
  <c r="F210" i="23"/>
  <c r="G210" i="23"/>
  <c r="H210" i="23"/>
  <c r="I210" i="23"/>
  <c r="J210" i="23"/>
  <c r="K210" i="23"/>
  <c r="L210" i="23"/>
  <c r="M210" i="23"/>
  <c r="N210" i="23"/>
  <c r="D211" i="23"/>
  <c r="E211" i="23"/>
  <c r="F211" i="23"/>
  <c r="G211" i="23"/>
  <c r="H211" i="23"/>
  <c r="I211" i="23"/>
  <c r="J211" i="23"/>
  <c r="K211" i="23"/>
  <c r="L211" i="23"/>
  <c r="M211" i="23"/>
  <c r="N211" i="23"/>
  <c r="D212" i="23"/>
  <c r="E212" i="23"/>
  <c r="F212" i="23"/>
  <c r="G212" i="23"/>
  <c r="H212" i="23"/>
  <c r="I212" i="23"/>
  <c r="J212" i="23"/>
  <c r="K212" i="23"/>
  <c r="L212" i="23"/>
  <c r="M212" i="23"/>
  <c r="N212" i="23"/>
  <c r="F218" i="23"/>
  <c r="E218" i="23" s="1"/>
  <c r="D218" i="23" s="1"/>
  <c r="H218" i="23"/>
  <c r="I218" i="23" s="1"/>
  <c r="J218" i="23" s="1"/>
  <c r="K218" i="23" s="1"/>
  <c r="L218" i="23" s="1"/>
  <c r="M218" i="23" s="1"/>
  <c r="N218" i="23" s="1"/>
  <c r="D219" i="23"/>
  <c r="E219" i="23"/>
  <c r="F219" i="23"/>
  <c r="G219" i="23"/>
  <c r="H219" i="23"/>
  <c r="I219" i="23"/>
  <c r="J219" i="23"/>
  <c r="K219" i="23"/>
  <c r="L219" i="23"/>
  <c r="M219" i="23"/>
  <c r="N219" i="23"/>
  <c r="D220" i="23"/>
  <c r="E220" i="23"/>
  <c r="F220" i="23"/>
  <c r="G220" i="23"/>
  <c r="H220" i="23"/>
  <c r="I220" i="23"/>
  <c r="J220" i="23"/>
  <c r="K220" i="23"/>
  <c r="L220" i="23"/>
  <c r="M220" i="23"/>
  <c r="N220" i="23"/>
  <c r="D221" i="23"/>
  <c r="E221" i="23"/>
  <c r="F221" i="23"/>
  <c r="G221" i="23"/>
  <c r="H221" i="23"/>
  <c r="I221" i="23"/>
  <c r="J221" i="23"/>
  <c r="K221" i="23"/>
  <c r="L221" i="23"/>
  <c r="M221" i="23"/>
  <c r="N221" i="23"/>
  <c r="F236" i="23"/>
  <c r="E236" i="23" s="1"/>
  <c r="D236" i="23" s="1"/>
  <c r="H236" i="23"/>
  <c r="I236" i="23" s="1"/>
  <c r="J236" i="23" s="1"/>
  <c r="K236" i="23" s="1"/>
  <c r="L236" i="23" s="1"/>
  <c r="M236" i="23" s="1"/>
  <c r="N236" i="23" s="1"/>
  <c r="D237" i="23"/>
  <c r="E237" i="23"/>
  <c r="F237" i="23"/>
  <c r="G237" i="23"/>
  <c r="H237" i="23"/>
  <c r="I237" i="23"/>
  <c r="J237" i="23"/>
  <c r="K237" i="23"/>
  <c r="L237" i="23"/>
  <c r="M237" i="23"/>
  <c r="N237" i="23"/>
  <c r="D238" i="23"/>
  <c r="D239" i="23"/>
  <c r="E239" i="23"/>
  <c r="F239" i="23"/>
  <c r="G239" i="23"/>
  <c r="H239" i="23"/>
  <c r="I239" i="23"/>
  <c r="J239" i="23"/>
  <c r="K239" i="23"/>
  <c r="L239" i="23"/>
  <c r="M239" i="23"/>
  <c r="N239" i="23"/>
  <c r="F252" i="23"/>
  <c r="E252" i="23" s="1"/>
  <c r="D252" i="23" s="1"/>
  <c r="H252" i="23"/>
  <c r="I252" i="23" s="1"/>
  <c r="J252" i="23" s="1"/>
  <c r="K252" i="23" s="1"/>
  <c r="L252" i="23" s="1"/>
  <c r="M252" i="23" s="1"/>
  <c r="N252" i="23" s="1"/>
  <c r="D253" i="23"/>
  <c r="D254" i="23"/>
  <c r="E254" i="23"/>
  <c r="F254" i="23"/>
  <c r="G254" i="23"/>
  <c r="H254" i="23"/>
  <c r="I254" i="23"/>
  <c r="J254" i="23"/>
  <c r="K254" i="23"/>
  <c r="L254" i="23"/>
  <c r="M254" i="23"/>
  <c r="N254" i="23"/>
  <c r="F256" i="23"/>
  <c r="E256" i="23" s="1"/>
  <c r="D256" i="23" s="1"/>
  <c r="H256" i="23"/>
  <c r="I256" i="23"/>
  <c r="J256" i="23" s="1"/>
  <c r="K256" i="23" s="1"/>
  <c r="L256" i="23" s="1"/>
  <c r="M256" i="23" s="1"/>
  <c r="N256" i="23" s="1"/>
  <c r="D257" i="23"/>
  <c r="D258" i="23"/>
  <c r="E258" i="23"/>
  <c r="F258" i="23"/>
  <c r="G258" i="23"/>
  <c r="H258" i="23"/>
  <c r="I258" i="23"/>
  <c r="J258" i="23"/>
  <c r="K258" i="23"/>
  <c r="L258" i="23"/>
  <c r="M258" i="23"/>
  <c r="N258" i="23"/>
  <c r="F262" i="23"/>
  <c r="E262" i="23" s="1"/>
  <c r="D262" i="23" s="1"/>
  <c r="H262" i="23"/>
  <c r="I262" i="23" s="1"/>
  <c r="J262" i="23" s="1"/>
  <c r="K262" i="23" s="1"/>
  <c r="L262" i="23" s="1"/>
  <c r="M262" i="23" s="1"/>
  <c r="N262" i="23" s="1"/>
  <c r="D263" i="23"/>
  <c r="F267" i="23"/>
  <c r="E267" i="23" s="1"/>
  <c r="D267" i="23" s="1"/>
  <c r="H267" i="23"/>
  <c r="I267" i="23" s="1"/>
  <c r="J267" i="23" s="1"/>
  <c r="K267" i="23" s="1"/>
  <c r="L267" i="23" s="1"/>
  <c r="M267" i="23" s="1"/>
  <c r="N267" i="23" s="1"/>
  <c r="D268" i="23"/>
  <c r="F278" i="23"/>
  <c r="E278" i="23" s="1"/>
  <c r="D278" i="23" s="1"/>
  <c r="H278" i="23"/>
  <c r="I278" i="23" s="1"/>
  <c r="J278" i="23" s="1"/>
  <c r="K278" i="23" s="1"/>
  <c r="L278" i="23" s="1"/>
  <c r="M278" i="23" s="1"/>
  <c r="N278" i="23" s="1"/>
  <c r="D279" i="23"/>
  <c r="F283" i="23"/>
  <c r="E283" i="23" s="1"/>
  <c r="D283" i="23" s="1"/>
  <c r="H283" i="23"/>
  <c r="I283" i="23" s="1"/>
  <c r="J283" i="23" s="1"/>
  <c r="K283" i="23" s="1"/>
  <c r="L283" i="23" s="1"/>
  <c r="M283" i="23" s="1"/>
  <c r="N283" i="23" s="1"/>
  <c r="D284" i="23"/>
  <c r="E284" i="23"/>
  <c r="F284" i="23"/>
  <c r="G284" i="23"/>
  <c r="H284" i="23"/>
  <c r="I284" i="23"/>
  <c r="J284" i="23"/>
  <c r="K284" i="23"/>
  <c r="L284" i="23"/>
  <c r="M284" i="23"/>
  <c r="N284" i="23"/>
  <c r="F288" i="23"/>
  <c r="E288" i="23" s="1"/>
  <c r="D288" i="23" s="1"/>
  <c r="H288" i="23"/>
  <c r="I288" i="23" s="1"/>
  <c r="J288" i="23" s="1"/>
  <c r="K288" i="23" s="1"/>
  <c r="L288" i="23" s="1"/>
  <c r="M288" i="23" s="1"/>
  <c r="N288" i="23" s="1"/>
  <c r="D289" i="23"/>
  <c r="E289" i="23"/>
  <c r="F289" i="23"/>
  <c r="G289" i="23"/>
  <c r="H289" i="23"/>
  <c r="I289" i="23"/>
  <c r="J289" i="23"/>
  <c r="K289" i="23"/>
  <c r="L289" i="23"/>
  <c r="M289" i="23"/>
  <c r="N289" i="23"/>
  <c r="F295" i="23"/>
  <c r="E295" i="23" s="1"/>
  <c r="D295" i="23" s="1"/>
  <c r="H295" i="23"/>
  <c r="I295" i="23" s="1"/>
  <c r="J295" i="23" s="1"/>
  <c r="K295" i="23" s="1"/>
  <c r="L295" i="23" s="1"/>
  <c r="M295" i="23" s="1"/>
  <c r="N295" i="23" s="1"/>
  <c r="D296" i="23"/>
  <c r="F299" i="23"/>
  <c r="E299" i="23" s="1"/>
  <c r="D299" i="23" s="1"/>
  <c r="H299" i="23"/>
  <c r="I299" i="23" s="1"/>
  <c r="J299" i="23" s="1"/>
  <c r="K299" i="23" s="1"/>
  <c r="L299" i="23" s="1"/>
  <c r="M299" i="23" s="1"/>
  <c r="N299" i="23" s="1"/>
  <c r="D300" i="23"/>
  <c r="E300" i="23"/>
  <c r="F300" i="23"/>
  <c r="G300" i="23"/>
  <c r="H300" i="23"/>
  <c r="I300" i="23"/>
  <c r="J300" i="23"/>
  <c r="K300" i="23"/>
  <c r="L300" i="23"/>
  <c r="M300" i="23"/>
  <c r="N300" i="23"/>
  <c r="D301" i="23"/>
  <c r="E301" i="23"/>
  <c r="F301" i="23"/>
  <c r="G301" i="23"/>
  <c r="H301" i="23"/>
  <c r="I301" i="23"/>
  <c r="J301" i="23"/>
  <c r="K301" i="23"/>
  <c r="L301" i="23"/>
  <c r="M301" i="23"/>
  <c r="N301" i="23"/>
  <c r="D302" i="23"/>
  <c r="F308" i="23"/>
  <c r="E308" i="23" s="1"/>
  <c r="D308" i="23" s="1"/>
  <c r="H308" i="23"/>
  <c r="I308" i="23" s="1"/>
  <c r="J308" i="23" s="1"/>
  <c r="K308" i="23" s="1"/>
  <c r="L308" i="23" s="1"/>
  <c r="M308" i="23" s="1"/>
  <c r="N308" i="23" s="1"/>
  <c r="D309" i="23"/>
  <c r="F312" i="23"/>
  <c r="E312" i="23" s="1"/>
  <c r="D312" i="23" s="1"/>
  <c r="H312" i="23"/>
  <c r="I312" i="23" s="1"/>
  <c r="J312" i="23" s="1"/>
  <c r="K312" i="23" s="1"/>
  <c r="L312" i="23" s="1"/>
  <c r="M312" i="23" s="1"/>
  <c r="N312" i="23" s="1"/>
  <c r="D313" i="23"/>
  <c r="F323" i="23"/>
  <c r="E323" i="23" s="1"/>
  <c r="D323" i="23" s="1"/>
  <c r="H323" i="23"/>
  <c r="I323" i="23" s="1"/>
  <c r="J323" i="23" s="1"/>
  <c r="K323" i="23" s="1"/>
  <c r="L323" i="23" s="1"/>
  <c r="M323" i="23" s="1"/>
  <c r="N323" i="23" s="1"/>
  <c r="D324" i="23"/>
  <c r="F329" i="23"/>
  <c r="E329" i="23" s="1"/>
  <c r="D329" i="23" s="1"/>
  <c r="H329" i="23"/>
  <c r="I329" i="23" s="1"/>
  <c r="J329" i="23" s="1"/>
  <c r="K329" i="23" s="1"/>
  <c r="L329" i="23" s="1"/>
  <c r="M329" i="23" s="1"/>
  <c r="N329" i="23" s="1"/>
  <c r="D330" i="23"/>
  <c r="D331" i="23"/>
  <c r="D332" i="23"/>
  <c r="D333" i="23"/>
  <c r="E333" i="23"/>
  <c r="F333" i="23"/>
  <c r="G333" i="23"/>
  <c r="H333" i="23"/>
  <c r="I333" i="23"/>
  <c r="J333" i="23"/>
  <c r="K333" i="23"/>
  <c r="L333" i="23"/>
  <c r="M333" i="23"/>
  <c r="N333" i="23"/>
  <c r="F336" i="23"/>
  <c r="E336" i="23" s="1"/>
  <c r="D336" i="23" s="1"/>
  <c r="H336" i="23"/>
  <c r="I336" i="23" s="1"/>
  <c r="J336" i="23" s="1"/>
  <c r="K336" i="23" s="1"/>
  <c r="L336" i="23" s="1"/>
  <c r="M336" i="23" s="1"/>
  <c r="N336" i="23" s="1"/>
  <c r="D337" i="23"/>
  <c r="E337" i="23"/>
  <c r="F337" i="23"/>
  <c r="G337" i="23"/>
  <c r="H337" i="23"/>
  <c r="I337" i="23"/>
  <c r="J337" i="23"/>
  <c r="K337" i="23"/>
  <c r="L337" i="23"/>
  <c r="M337" i="23"/>
  <c r="N337" i="23"/>
  <c r="N6" i="22"/>
  <c r="M6" i="22" s="1"/>
  <c r="L6" i="22" s="1"/>
  <c r="P6" i="22"/>
  <c r="Q6" i="22" s="1"/>
  <c r="R6" i="22" s="1"/>
  <c r="S6" i="22" s="1"/>
  <c r="T6" i="22" s="1"/>
  <c r="U6" i="22" s="1"/>
  <c r="V6" i="22" s="1"/>
  <c r="Z6" i="22"/>
  <c r="Y6" i="22" s="1"/>
  <c r="X6" i="22" s="1"/>
  <c r="AB6" i="22"/>
  <c r="AC6" i="22" s="1"/>
  <c r="AD6" i="22" s="1"/>
  <c r="AE6" i="22" s="1"/>
  <c r="AF6" i="22" s="1"/>
  <c r="AG6" i="22" s="1"/>
  <c r="AH6" i="22" s="1"/>
  <c r="AL6" i="22"/>
  <c r="AK6" i="22" s="1"/>
  <c r="AJ6" i="22" s="1"/>
  <c r="AN6" i="22"/>
  <c r="AO6" i="22" s="1"/>
  <c r="AP6" i="22" s="1"/>
  <c r="AQ6" i="22" s="1"/>
  <c r="AR6" i="22" s="1"/>
  <c r="AS6" i="22" s="1"/>
  <c r="AT6" i="22" s="1"/>
  <c r="AX6" i="22"/>
  <c r="AW6" i="22" s="1"/>
  <c r="AV6" i="22" s="1"/>
  <c r="AZ6" i="22"/>
  <c r="BA6" i="22" s="1"/>
  <c r="BB6" i="22" s="1"/>
  <c r="BC6" i="22" s="1"/>
  <c r="BD6" i="22" s="1"/>
  <c r="BE6" i="22" s="1"/>
  <c r="BF6" i="22" s="1"/>
  <c r="M7" i="22"/>
  <c r="E9" i="26" s="1"/>
  <c r="A9" i="22"/>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Y7" i="22"/>
  <c r="AK7" i="22"/>
  <c r="M8" i="22"/>
  <c r="N8" i="22" s="1"/>
  <c r="F34" i="26" s="1"/>
  <c r="Y8" i="22"/>
  <c r="Z8" i="22" s="1"/>
  <c r="F46" i="26" s="1"/>
  <c r="AK8" i="22"/>
  <c r="AL8" i="22" s="1"/>
  <c r="M9" i="22"/>
  <c r="N9" i="22" s="1"/>
  <c r="Y9" i="22"/>
  <c r="E83" i="26" s="1"/>
  <c r="AK9" i="22"/>
  <c r="E84" i="26" s="1"/>
  <c r="M10" i="22"/>
  <c r="N10" i="22" s="1"/>
  <c r="M13" i="22"/>
  <c r="E151" i="26" s="1"/>
  <c r="Y13" i="22"/>
  <c r="AK13" i="22"/>
  <c r="AL13" i="22" s="1"/>
  <c r="Y21" i="22"/>
  <c r="E244" i="26" s="1"/>
  <c r="M22" i="22"/>
  <c r="Y22" i="22"/>
  <c r="Z22" i="22"/>
  <c r="M24" i="22"/>
  <c r="E269" i="26" s="1"/>
  <c r="M25" i="22"/>
  <c r="M26" i="22"/>
  <c r="E285" i="26" s="1"/>
  <c r="M27" i="22"/>
  <c r="N27" i="22" s="1"/>
  <c r="F302" i="26" s="1"/>
  <c r="AW27" i="22"/>
  <c r="M28" i="22"/>
  <c r="N28" i="22"/>
  <c r="O28" i="22" s="1"/>
  <c r="G315" i="26" s="1"/>
  <c r="Y28" i="22"/>
  <c r="E319" i="26" s="1"/>
  <c r="M29" i="22"/>
  <c r="AW29" i="22"/>
  <c r="AX29" i="22" s="1"/>
  <c r="AY29" i="22" s="1"/>
  <c r="AZ29" i="22" s="1"/>
  <c r="BA29" i="22" s="1"/>
  <c r="BB29" i="22" s="1"/>
  <c r="BC29" i="22" s="1"/>
  <c r="BD29" i="22" s="1"/>
  <c r="BE29" i="22" s="1"/>
  <c r="BF29" i="22" s="1"/>
  <c r="M30" i="22"/>
  <c r="E336" i="26" s="1"/>
  <c r="Y30" i="22"/>
  <c r="E337" i="26" s="1"/>
  <c r="AK30" i="22"/>
  <c r="F151" i="23" l="1"/>
  <c r="F157" i="26"/>
  <c r="F120" i="23"/>
  <c r="F113" i="26"/>
  <c r="O10" i="22"/>
  <c r="E257" i="23"/>
  <c r="E263" i="26"/>
  <c r="E75" i="23"/>
  <c r="E70" i="26"/>
  <c r="E302" i="23"/>
  <c r="E308" i="26"/>
  <c r="E296" i="23"/>
  <c r="E302" i="26"/>
  <c r="E253" i="23"/>
  <c r="E259" i="26"/>
  <c r="AM8" i="22"/>
  <c r="G47" i="26" s="1"/>
  <c r="F47" i="26"/>
  <c r="E279" i="23"/>
  <c r="N29" i="22"/>
  <c r="F330" i="26" s="1"/>
  <c r="E330" i="26"/>
  <c r="N26" i="22"/>
  <c r="E49" i="23"/>
  <c r="E47" i="26"/>
  <c r="F75" i="23"/>
  <c r="F70" i="26"/>
  <c r="E120" i="23"/>
  <c r="E113" i="26"/>
  <c r="F257" i="23"/>
  <c r="F263" i="26"/>
  <c r="E332" i="23"/>
  <c r="E338" i="26"/>
  <c r="E268" i="23"/>
  <c r="E274" i="26"/>
  <c r="E151" i="23"/>
  <c r="E157" i="26"/>
  <c r="E48" i="23"/>
  <c r="E46" i="26"/>
  <c r="F49" i="23"/>
  <c r="F309" i="23"/>
  <c r="F315" i="26"/>
  <c r="E150" i="23"/>
  <c r="E156" i="26"/>
  <c r="F51" i="26"/>
  <c r="F50" i="26"/>
  <c r="E309" i="23"/>
  <c r="E315" i="26"/>
  <c r="AA22" i="22"/>
  <c r="O9" i="22"/>
  <c r="G70" i="26" s="1"/>
  <c r="E34" i="23"/>
  <c r="E34" i="26"/>
  <c r="E11" i="23"/>
  <c r="E11" i="26"/>
  <c r="E10" i="23"/>
  <c r="E10" i="26"/>
  <c r="H128" i="23"/>
  <c r="L128" i="23"/>
  <c r="D128" i="23"/>
  <c r="K128" i="23"/>
  <c r="M128" i="23"/>
  <c r="E128" i="23"/>
  <c r="G128" i="23"/>
  <c r="N128" i="23"/>
  <c r="I128" i="23"/>
  <c r="F128" i="23"/>
  <c r="D93" i="23"/>
  <c r="F324" i="23"/>
  <c r="E238" i="23"/>
  <c r="Z21" i="22"/>
  <c r="F244" i="26" s="1"/>
  <c r="E145" i="23"/>
  <c r="N13" i="22"/>
  <c r="F151" i="26" s="1"/>
  <c r="G309" i="23"/>
  <c r="P28" i="22"/>
  <c r="H315" i="26" s="1"/>
  <c r="F34" i="23"/>
  <c r="O8" i="22"/>
  <c r="G34" i="26" s="1"/>
  <c r="E331" i="23"/>
  <c r="Z30" i="22"/>
  <c r="F337" i="26" s="1"/>
  <c r="E263" i="23"/>
  <c r="N24" i="22"/>
  <c r="F269" i="26" s="1"/>
  <c r="G75" i="23"/>
  <c r="P9" i="22"/>
  <c r="H70" i="26" s="1"/>
  <c r="AL9" i="22"/>
  <c r="F84" i="26" s="1"/>
  <c r="E90" i="23"/>
  <c r="E53" i="23"/>
  <c r="E52" i="23"/>
  <c r="E313" i="23"/>
  <c r="Z28" i="22"/>
  <c r="F319" i="26" s="1"/>
  <c r="AB22" i="22"/>
  <c r="H263" i="26" s="1"/>
  <c r="P10" i="22"/>
  <c r="H113" i="26" s="1"/>
  <c r="N30" i="22"/>
  <c r="F336" i="26" s="1"/>
  <c r="E330" i="23"/>
  <c r="F48" i="23"/>
  <c r="AA8" i="22"/>
  <c r="G46" i="26" s="1"/>
  <c r="E89" i="23"/>
  <c r="Z9" i="22"/>
  <c r="F83" i="26" s="1"/>
  <c r="O27" i="22"/>
  <c r="G302" i="26" s="1"/>
  <c r="F296" i="23"/>
  <c r="O26" i="22"/>
  <c r="G285" i="26" s="1"/>
  <c r="AM13" i="22"/>
  <c r="G157" i="26" s="1"/>
  <c r="E9" i="23"/>
  <c r="N7" i="22"/>
  <c r="F9" i="26" s="1"/>
  <c r="E324" i="23"/>
  <c r="D52" i="23"/>
  <c r="D53" i="23"/>
  <c r="AL30" i="22"/>
  <c r="F338" i="26" s="1"/>
  <c r="Z13" i="22"/>
  <c r="F156" i="26" s="1"/>
  <c r="AL7" i="22"/>
  <c r="F11" i="26" s="1"/>
  <c r="AX27" i="22"/>
  <c r="F308" i="26" s="1"/>
  <c r="N25" i="22"/>
  <c r="F274" i="26" s="1"/>
  <c r="N22" i="22"/>
  <c r="F259" i="26" s="1"/>
  <c r="Z7" i="22"/>
  <c r="F10" i="26" s="1"/>
  <c r="J128" i="23"/>
  <c r="D12" i="23"/>
  <c r="D94" i="23"/>
  <c r="D18" i="8" a="1"/>
  <c r="D18" i="8" s="1"/>
  <c r="E12" i="26" l="1"/>
  <c r="E12" i="23"/>
  <c r="F52" i="26"/>
  <c r="F53" i="26" s="1"/>
  <c r="E94" i="23"/>
  <c r="G51" i="26"/>
  <c r="G50" i="26"/>
  <c r="E51" i="26"/>
  <c r="E50" i="26"/>
  <c r="E52" i="26" s="1"/>
  <c r="E53" i="26" s="1"/>
  <c r="F279" i="23"/>
  <c r="F285" i="26"/>
  <c r="G120" i="23"/>
  <c r="G113" i="26"/>
  <c r="G257" i="23"/>
  <c r="G263" i="26"/>
  <c r="O29" i="22"/>
  <c r="G330" i="26" s="1"/>
  <c r="F12" i="26"/>
  <c r="AN8" i="22"/>
  <c r="H47" i="26" s="1"/>
  <c r="E93" i="23"/>
  <c r="G49" i="23"/>
  <c r="F87" i="26"/>
  <c r="F89" i="26" s="1"/>
  <c r="F90" i="26" s="1"/>
  <c r="F88" i="26"/>
  <c r="E87" i="26"/>
  <c r="E89" i="26" s="1"/>
  <c r="E90" i="26" s="1"/>
  <c r="E88" i="26"/>
  <c r="E95" i="23"/>
  <c r="E96" i="23" s="1"/>
  <c r="H120" i="23"/>
  <c r="Q10" i="22"/>
  <c r="I113" i="26" s="1"/>
  <c r="H257" i="23"/>
  <c r="AC22" i="22"/>
  <c r="I263" i="26" s="1"/>
  <c r="F145" i="23"/>
  <c r="O13" i="22"/>
  <c r="G151" i="26" s="1"/>
  <c r="F11" i="23"/>
  <c r="AM7" i="22"/>
  <c r="G11" i="26" s="1"/>
  <c r="F268" i="23"/>
  <c r="O25" i="22"/>
  <c r="G274" i="26" s="1"/>
  <c r="F331" i="23"/>
  <c r="AA30" i="22"/>
  <c r="G337" i="26" s="1"/>
  <c r="F89" i="23"/>
  <c r="F93" i="23" s="1"/>
  <c r="AA9" i="22"/>
  <c r="G83" i="26" s="1"/>
  <c r="G87" i="26" s="1"/>
  <c r="G48" i="23"/>
  <c r="AB8" i="22"/>
  <c r="H46" i="26" s="1"/>
  <c r="F90" i="23"/>
  <c r="F94" i="23" s="1"/>
  <c r="AM9" i="22"/>
  <c r="G84" i="26" s="1"/>
  <c r="G88" i="26" s="1"/>
  <c r="F52" i="23"/>
  <c r="F53" i="23"/>
  <c r="F238" i="23"/>
  <c r="AA21" i="22"/>
  <c r="G244" i="26" s="1"/>
  <c r="AY27" i="22"/>
  <c r="G308" i="26" s="1"/>
  <c r="F302" i="23"/>
  <c r="F313" i="23"/>
  <c r="AA28" i="22"/>
  <c r="G319" i="26" s="1"/>
  <c r="H75" i="23"/>
  <c r="Q9" i="22"/>
  <c r="I70" i="26" s="1"/>
  <c r="H309" i="23"/>
  <c r="Q28" i="22"/>
  <c r="I315" i="26" s="1"/>
  <c r="G296" i="23"/>
  <c r="P27" i="22"/>
  <c r="H302" i="26" s="1"/>
  <c r="O7" i="22"/>
  <c r="G9" i="26" s="1"/>
  <c r="F9" i="23"/>
  <c r="D54" i="23"/>
  <c r="D55" i="23" s="1"/>
  <c r="F150" i="23"/>
  <c r="AA13" i="22"/>
  <c r="G156" i="26" s="1"/>
  <c r="G34" i="23"/>
  <c r="P8" i="22"/>
  <c r="H34" i="26" s="1"/>
  <c r="F332" i="23"/>
  <c r="AM30" i="22"/>
  <c r="G338" i="26" s="1"/>
  <c r="F10" i="23"/>
  <c r="AA7" i="22"/>
  <c r="G10" i="26" s="1"/>
  <c r="G151" i="23"/>
  <c r="AN13" i="22"/>
  <c r="H157" i="26" s="1"/>
  <c r="O22" i="22"/>
  <c r="G259" i="26" s="1"/>
  <c r="F253" i="23"/>
  <c r="D95" i="23"/>
  <c r="D96" i="23" s="1"/>
  <c r="G279" i="23"/>
  <c r="P26" i="22"/>
  <c r="H285" i="26" s="1"/>
  <c r="F330" i="23"/>
  <c r="O30" i="22"/>
  <c r="G336" i="26" s="1"/>
  <c r="E54" i="23"/>
  <c r="E55" i="23" s="1"/>
  <c r="F263" i="23"/>
  <c r="O24" i="22"/>
  <c r="G269" i="26" s="1"/>
  <c r="C11" i="10"/>
  <c r="D11" i="10"/>
  <c r="C12" i="10"/>
  <c r="D12" i="10"/>
  <c r="C13" i="10"/>
  <c r="D13" i="10"/>
  <c r="C14" i="10"/>
  <c r="D14" i="10"/>
  <c r="C15" i="10"/>
  <c r="D15" i="10"/>
  <c r="C16" i="10"/>
  <c r="D16" i="10"/>
  <c r="C17" i="10"/>
  <c r="D17" i="10"/>
  <c r="C18" i="10"/>
  <c r="D18" i="10"/>
  <c r="D10" i="10"/>
  <c r="C10" i="10"/>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C13" i="8"/>
  <c r="C12" i="8"/>
  <c r="C11" i="8"/>
  <c r="C10" i="8"/>
  <c r="C9" i="8"/>
  <c r="D19" i="8" a="1"/>
  <c r="D19" i="8" s="1"/>
  <c r="D20" i="8" a="1"/>
  <c r="D20" i="8" s="1"/>
  <c r="D21" i="8" a="1"/>
  <c r="D21" i="8" s="1"/>
  <c r="D22" i="8" a="1"/>
  <c r="D22" i="8" s="1"/>
  <c r="D23" i="8" a="1"/>
  <c r="D23" i="8" s="1"/>
  <c r="D24" i="8" a="1"/>
  <c r="D24" i="8" s="1"/>
  <c r="D25" i="8" a="1"/>
  <c r="D25" i="8" s="1"/>
  <c r="D26" i="8" a="1"/>
  <c r="D26" i="8" s="1"/>
  <c r="D27" i="8" a="1"/>
  <c r="D27" i="8" s="1"/>
  <c r="D28" i="8" a="1"/>
  <c r="D28" i="8" s="1"/>
  <c r="D29" i="8" a="1"/>
  <c r="D29" i="8" s="1"/>
  <c r="D30" i="8" a="1"/>
  <c r="D30" i="8" s="1"/>
  <c r="D31" i="8" a="1"/>
  <c r="D31" i="8" s="1"/>
  <c r="D32" i="8" a="1"/>
  <c r="D32" i="8" s="1"/>
  <c r="D33" i="8" a="1"/>
  <c r="D33" i="8" s="1"/>
  <c r="D34" i="8" a="1"/>
  <c r="D34" i="8" s="1"/>
  <c r="D35" i="8" a="1"/>
  <c r="D35" i="8" s="1"/>
  <c r="D36" i="8" a="1"/>
  <c r="D36" i="8" s="1"/>
  <c r="D37" i="8" a="1"/>
  <c r="D37" i="8" s="1"/>
  <c r="D38" i="8" a="1"/>
  <c r="D38" i="8" s="1"/>
  <c r="D39" i="8" a="1"/>
  <c r="D39" i="8" s="1"/>
  <c r="D40" i="8" a="1"/>
  <c r="D40" i="8" s="1"/>
  <c r="D41" i="8" a="1"/>
  <c r="D41" i="8" s="1"/>
  <c r="D42" i="8" a="1"/>
  <c r="D42" i="8" s="1"/>
  <c r="C19" i="10" a="1"/>
  <c r="C19" i="10" s="1"/>
  <c r="D19" i="10" a="1"/>
  <c r="D19" i="10" s="1"/>
  <c r="C20" i="10" a="1"/>
  <c r="C20" i="10" s="1"/>
  <c r="D20" i="10" a="1"/>
  <c r="D20" i="10" s="1"/>
  <c r="C21" i="10" a="1"/>
  <c r="C21" i="10" s="1"/>
  <c r="D21" i="10" a="1"/>
  <c r="D21" i="10" s="1"/>
  <c r="C22" i="10" a="1"/>
  <c r="C22" i="10" s="1"/>
  <c r="D22" i="10" a="1"/>
  <c r="D22" i="10" s="1"/>
  <c r="C23" i="10" a="1"/>
  <c r="C23" i="10" s="1"/>
  <c r="D23" i="10" a="1"/>
  <c r="D23" i="10" s="1"/>
  <c r="C24" i="10" a="1"/>
  <c r="C24" i="10" s="1"/>
  <c r="D24" i="10" a="1"/>
  <c r="D24" i="10" s="1"/>
  <c r="C25" i="10" a="1"/>
  <c r="C25" i="10" s="1"/>
  <c r="D25" i="10" a="1"/>
  <c r="D25" i="10" s="1"/>
  <c r="C26" i="10" a="1"/>
  <c r="C26" i="10" s="1"/>
  <c r="D26" i="10" a="1"/>
  <c r="D26" i="10" s="1"/>
  <c r="C27" i="10" a="1"/>
  <c r="C27" i="10" s="1"/>
  <c r="D27" i="10" a="1"/>
  <c r="D27" i="10" s="1"/>
  <c r="C28" i="10" a="1"/>
  <c r="C28" i="10" s="1"/>
  <c r="D28" i="10" a="1"/>
  <c r="D28" i="10" s="1"/>
  <c r="C29" i="10" a="1"/>
  <c r="C29" i="10" s="1"/>
  <c r="D29" i="10" a="1"/>
  <c r="D29" i="10" s="1"/>
  <c r="C30" i="10" a="1"/>
  <c r="C30" i="10" s="1"/>
  <c r="D30" i="10" a="1"/>
  <c r="D30" i="10" s="1"/>
  <c r="C31" i="10" a="1"/>
  <c r="C31" i="10" s="1"/>
  <c r="D31" i="10" a="1"/>
  <c r="D31" i="10" s="1"/>
  <c r="C32" i="10" a="1"/>
  <c r="C32" i="10" s="1"/>
  <c r="D32" i="10" a="1"/>
  <c r="D32" i="10" s="1"/>
  <c r="C33" i="10" a="1"/>
  <c r="C33" i="10" s="1"/>
  <c r="D33" i="10" a="1"/>
  <c r="D33" i="10" s="1"/>
  <c r="C34" i="10" a="1"/>
  <c r="C34" i="10" s="1"/>
  <c r="D34" i="10" a="1"/>
  <c r="D34" i="10" s="1"/>
  <c r="C35" i="10" a="1"/>
  <c r="C35" i="10" s="1"/>
  <c r="D35" i="10" a="1"/>
  <c r="D35" i="10" s="1"/>
  <c r="C42" i="8" a="1"/>
  <c r="C42" i="8" s="1"/>
  <c r="C41" i="8" a="1"/>
  <c r="C41" i="8" s="1"/>
  <c r="C40" i="8" a="1"/>
  <c r="C40" i="8" s="1"/>
  <c r="C39" i="8" a="1"/>
  <c r="C39" i="8" s="1"/>
  <c r="C38" i="8" a="1"/>
  <c r="C38" i="8" s="1"/>
  <c r="C37" i="8" a="1"/>
  <c r="C37" i="8" s="1"/>
  <c r="C36" i="8" a="1"/>
  <c r="C36" i="8" s="1"/>
  <c r="C35" i="8" a="1"/>
  <c r="C35" i="8" s="1"/>
  <c r="C34" i="8" a="1"/>
  <c r="C34" i="8" s="1"/>
  <c r="C33" i="8" a="1"/>
  <c r="C33" i="8" s="1"/>
  <c r="C32" i="8" a="1"/>
  <c r="C32" i="8" s="1"/>
  <c r="C31" i="8" a="1"/>
  <c r="C31" i="8" s="1"/>
  <c r="C30" i="8" a="1"/>
  <c r="C30" i="8" s="1"/>
  <c r="C29" i="8" a="1"/>
  <c r="C29" i="8" s="1"/>
  <c r="C28" i="8" a="1"/>
  <c r="C28" i="8" s="1"/>
  <c r="C27" i="8" a="1"/>
  <c r="C27" i="8" s="1"/>
  <c r="C26" i="8" a="1"/>
  <c r="C26" i="8" s="1"/>
  <c r="C25" i="8" a="1"/>
  <c r="C25" i="8" s="1"/>
  <c r="C24" i="8" a="1"/>
  <c r="C24" i="8" s="1"/>
  <c r="C23" i="8" a="1"/>
  <c r="C23" i="8" s="1"/>
  <c r="C22" i="8" a="1"/>
  <c r="C22" i="8" s="1"/>
  <c r="C21" i="8" a="1"/>
  <c r="C21" i="8" s="1"/>
  <c r="C20" i="8" a="1"/>
  <c r="C20" i="8" s="1"/>
  <c r="C19" i="8" a="1"/>
  <c r="C19" i="8" s="1"/>
  <c r="C18" i="8" a="1"/>
  <c r="C18" i="8" s="1"/>
  <c r="D17" i="8" a="1"/>
  <c r="D17" i="8" s="1"/>
  <c r="C17" i="8" a="1"/>
  <c r="C17" i="8" s="1"/>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7" i="2"/>
  <c r="B8" i="2" s="1"/>
  <c r="B9" i="2" l="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G324" i="23"/>
  <c r="P29" i="22"/>
  <c r="H330" i="26" s="1"/>
  <c r="G52" i="26"/>
  <c r="G53" i="26" s="1"/>
  <c r="G89" i="26"/>
  <c r="G90" i="26" s="1"/>
  <c r="F29" i="3"/>
  <c r="C14" i="8" s="1"/>
  <c r="H50" i="26"/>
  <c r="H51" i="26"/>
  <c r="H52" i="26" s="1"/>
  <c r="H53" i="26" s="1"/>
  <c r="G12" i="26"/>
  <c r="AO8" i="22"/>
  <c r="I47" i="26" s="1"/>
  <c r="H49" i="23"/>
  <c r="G53" i="23"/>
  <c r="G52" i="23"/>
  <c r="H296" i="23"/>
  <c r="Q27" i="22"/>
  <c r="I302" i="26" s="1"/>
  <c r="G90" i="23"/>
  <c r="G94" i="23" s="1"/>
  <c r="AN9" i="22"/>
  <c r="H84" i="26" s="1"/>
  <c r="H88" i="26" s="1"/>
  <c r="H279" i="23"/>
  <c r="Q26" i="22"/>
  <c r="I285" i="26" s="1"/>
  <c r="H151" i="23"/>
  <c r="AO13" i="22"/>
  <c r="I157" i="26" s="1"/>
  <c r="G150" i="23"/>
  <c r="AB13" i="22"/>
  <c r="H156" i="26" s="1"/>
  <c r="I257" i="23"/>
  <c r="AD22" i="22"/>
  <c r="J263" i="26" s="1"/>
  <c r="R28" i="22"/>
  <c r="J315" i="26" s="1"/>
  <c r="I309" i="23"/>
  <c r="G10" i="23"/>
  <c r="AB7" i="22"/>
  <c r="H10" i="26" s="1"/>
  <c r="G238" i="23"/>
  <c r="AB21" i="22"/>
  <c r="H244" i="26" s="1"/>
  <c r="I120" i="23"/>
  <c r="R10" i="22"/>
  <c r="J113" i="26" s="1"/>
  <c r="G263" i="23"/>
  <c r="P24" i="22"/>
  <c r="H269" i="26" s="1"/>
  <c r="I75" i="23"/>
  <c r="R9" i="22"/>
  <c r="J70" i="26" s="1"/>
  <c r="G89" i="23"/>
  <c r="G93" i="23" s="1"/>
  <c r="AB9" i="22"/>
  <c r="H83" i="26" s="1"/>
  <c r="H87" i="26" s="1"/>
  <c r="H89" i="26" s="1"/>
  <c r="H90" i="26" s="1"/>
  <c r="G11" i="23"/>
  <c r="AN7" i="22"/>
  <c r="H11" i="26" s="1"/>
  <c r="G268" i="23"/>
  <c r="P25" i="22"/>
  <c r="H274" i="26" s="1"/>
  <c r="G253" i="23"/>
  <c r="P22" i="22"/>
  <c r="H259" i="26" s="1"/>
  <c r="G332" i="23"/>
  <c r="AN30" i="22"/>
  <c r="H338" i="26" s="1"/>
  <c r="H324" i="23"/>
  <c r="Q29" i="22"/>
  <c r="I330" i="26" s="1"/>
  <c r="F95" i="23"/>
  <c r="F96" i="23" s="1"/>
  <c r="H48" i="23"/>
  <c r="AC8" i="22"/>
  <c r="I46" i="26" s="1"/>
  <c r="F12" i="23"/>
  <c r="G331" i="23"/>
  <c r="AB30" i="22"/>
  <c r="H337" i="26" s="1"/>
  <c r="G302" i="23"/>
  <c r="AZ27" i="22"/>
  <c r="H308" i="26" s="1"/>
  <c r="P30" i="22"/>
  <c r="H336" i="26" s="1"/>
  <c r="G330" i="23"/>
  <c r="Q8" i="22"/>
  <c r="I34" i="26" s="1"/>
  <c r="H34" i="23"/>
  <c r="G9" i="23"/>
  <c r="P7" i="22"/>
  <c r="H9" i="26" s="1"/>
  <c r="AB28" i="22"/>
  <c r="H319" i="26" s="1"/>
  <c r="G313" i="23"/>
  <c r="F54" i="23"/>
  <c r="F55" i="23" s="1"/>
  <c r="G145" i="23"/>
  <c r="P13" i="22"/>
  <c r="H151" i="26" s="1"/>
  <c r="D2" i="2" l="1"/>
  <c r="D3" i="2"/>
  <c r="I49" i="23"/>
  <c r="I51" i="26"/>
  <c r="I50" i="26"/>
  <c r="I52" i="26"/>
  <c r="I53" i="26" s="1"/>
  <c r="AP8" i="22"/>
  <c r="J47" i="26" s="1"/>
  <c r="H12" i="26"/>
  <c r="G54" i="23"/>
  <c r="G55" i="23" s="1"/>
  <c r="Q30" i="22"/>
  <c r="I336" i="26" s="1"/>
  <c r="H330" i="23"/>
  <c r="H332" i="23"/>
  <c r="AO30" i="22"/>
  <c r="I338" i="26" s="1"/>
  <c r="AC9" i="22"/>
  <c r="I83" i="26" s="1"/>
  <c r="I87" i="26" s="1"/>
  <c r="I89" i="26" s="1"/>
  <c r="I90" i="26" s="1"/>
  <c r="H89" i="23"/>
  <c r="H93" i="23" s="1"/>
  <c r="H238" i="23"/>
  <c r="AC21" i="22"/>
  <c r="I244" i="26" s="1"/>
  <c r="H150" i="23"/>
  <c r="AC13" i="22"/>
  <c r="I156" i="26" s="1"/>
  <c r="H90" i="23"/>
  <c r="H94" i="23" s="1"/>
  <c r="AO9" i="22"/>
  <c r="I84" i="26" s="1"/>
  <c r="I88" i="26" s="1"/>
  <c r="H302" i="23"/>
  <c r="BA27" i="22"/>
  <c r="I308" i="26" s="1"/>
  <c r="G95" i="23"/>
  <c r="G96" i="23" s="1"/>
  <c r="H253" i="23"/>
  <c r="Q22" i="22"/>
  <c r="I259" i="26" s="1"/>
  <c r="I151" i="23"/>
  <c r="AP13" i="22"/>
  <c r="J157" i="26" s="1"/>
  <c r="H9" i="23"/>
  <c r="Q7" i="22"/>
  <c r="I9" i="26" s="1"/>
  <c r="H313" i="23"/>
  <c r="AC28" i="22"/>
  <c r="I319" i="26" s="1"/>
  <c r="J75" i="23"/>
  <c r="S9" i="22"/>
  <c r="K70" i="26" s="1"/>
  <c r="H10" i="23"/>
  <c r="AC7" i="22"/>
  <c r="I10" i="26" s="1"/>
  <c r="R27" i="22"/>
  <c r="J302" i="26" s="1"/>
  <c r="I296" i="23"/>
  <c r="AC30" i="22"/>
  <c r="I337" i="26" s="1"/>
  <c r="H331" i="23"/>
  <c r="G12" i="23"/>
  <c r="H268" i="23"/>
  <c r="Q25" i="22"/>
  <c r="I274" i="26" s="1"/>
  <c r="H263" i="23"/>
  <c r="Q24" i="22"/>
  <c r="I269" i="26" s="1"/>
  <c r="R26" i="22"/>
  <c r="J285" i="26" s="1"/>
  <c r="I279" i="23"/>
  <c r="AD8" i="22"/>
  <c r="J46" i="26" s="1"/>
  <c r="I48" i="23"/>
  <c r="H53" i="23"/>
  <c r="H52" i="23"/>
  <c r="S28" i="22"/>
  <c r="K315" i="26" s="1"/>
  <c r="J309" i="23"/>
  <c r="Q13" i="22"/>
  <c r="I151" i="26" s="1"/>
  <c r="H145" i="23"/>
  <c r="I34" i="23"/>
  <c r="R8" i="22"/>
  <c r="J34" i="26" s="1"/>
  <c r="I324" i="23"/>
  <c r="R29" i="22"/>
  <c r="J330" i="26" s="1"/>
  <c r="H11" i="23"/>
  <c r="AO7" i="22"/>
  <c r="I11" i="26" s="1"/>
  <c r="S10" i="22"/>
  <c r="K113" i="26" s="1"/>
  <c r="J120" i="23"/>
  <c r="AE22" i="22"/>
  <c r="K263" i="26" s="1"/>
  <c r="J257" i="23"/>
  <c r="J49" i="23" l="1"/>
  <c r="AQ8" i="22"/>
  <c r="K47" i="26" s="1"/>
  <c r="J51" i="26"/>
  <c r="J50" i="26"/>
  <c r="J52" i="26"/>
  <c r="J53" i="26" s="1"/>
  <c r="I12" i="26"/>
  <c r="H54" i="23"/>
  <c r="H55" i="23" s="1"/>
  <c r="J296" i="23"/>
  <c r="S27" i="22"/>
  <c r="K302" i="26" s="1"/>
  <c r="I302" i="23"/>
  <c r="BB27" i="22"/>
  <c r="J308" i="26" s="1"/>
  <c r="H95" i="23"/>
  <c r="H96" i="23" s="1"/>
  <c r="J324" i="23"/>
  <c r="S29" i="22"/>
  <c r="K330" i="26" s="1"/>
  <c r="T9" i="22"/>
  <c r="L70" i="26" s="1"/>
  <c r="K75" i="23"/>
  <c r="H12" i="23"/>
  <c r="I89" i="23"/>
  <c r="I93" i="23" s="1"/>
  <c r="AD9" i="22"/>
  <c r="J83" i="26" s="1"/>
  <c r="J87" i="26" s="1"/>
  <c r="K309" i="23"/>
  <c r="T28" i="22"/>
  <c r="L315" i="26" s="1"/>
  <c r="I238" i="23"/>
  <c r="AD21" i="22"/>
  <c r="J244" i="26" s="1"/>
  <c r="I10" i="23"/>
  <c r="AD7" i="22"/>
  <c r="J10" i="26" s="1"/>
  <c r="I268" i="23"/>
  <c r="R25" i="22"/>
  <c r="J274" i="26" s="1"/>
  <c r="K257" i="23"/>
  <c r="AF22" i="22"/>
  <c r="L263" i="26" s="1"/>
  <c r="J48" i="23"/>
  <c r="AE8" i="22"/>
  <c r="K46" i="26" s="1"/>
  <c r="J34" i="23"/>
  <c r="S8" i="22"/>
  <c r="K34" i="26" s="1"/>
  <c r="I332" i="23"/>
  <c r="AP30" i="22"/>
  <c r="J338" i="26" s="1"/>
  <c r="K120" i="23"/>
  <c r="T10" i="22"/>
  <c r="L113" i="26" s="1"/>
  <c r="I11" i="23"/>
  <c r="AP7" i="22"/>
  <c r="J11" i="26" s="1"/>
  <c r="I331" i="23"/>
  <c r="AD30" i="22"/>
  <c r="J337" i="26" s="1"/>
  <c r="I253" i="23"/>
  <c r="R22" i="22"/>
  <c r="J259" i="26" s="1"/>
  <c r="I150" i="23"/>
  <c r="AD13" i="22"/>
  <c r="J156" i="26" s="1"/>
  <c r="I263" i="23"/>
  <c r="R24" i="22"/>
  <c r="J269" i="26" s="1"/>
  <c r="K49" i="23"/>
  <c r="AR8" i="22"/>
  <c r="L47" i="26" s="1"/>
  <c r="I9" i="23"/>
  <c r="R7" i="22"/>
  <c r="J9" i="26" s="1"/>
  <c r="I53" i="23"/>
  <c r="I52" i="23"/>
  <c r="J151" i="23"/>
  <c r="AQ13" i="22"/>
  <c r="K157" i="26" s="1"/>
  <c r="I90" i="23"/>
  <c r="I94" i="23" s="1"/>
  <c r="AP9" i="22"/>
  <c r="J84" i="26" s="1"/>
  <c r="J88" i="26" s="1"/>
  <c r="I145" i="23"/>
  <c r="R13" i="22"/>
  <c r="J151" i="26" s="1"/>
  <c r="I313" i="23"/>
  <c r="AD28" i="22"/>
  <c r="J319" i="26" s="1"/>
  <c r="J279" i="23"/>
  <c r="S26" i="22"/>
  <c r="K285" i="26" s="1"/>
  <c r="I330" i="23"/>
  <c r="R30" i="22"/>
  <c r="J336" i="26" s="1"/>
  <c r="J89" i="26" l="1"/>
  <c r="J90" i="26" s="1"/>
  <c r="K51" i="26"/>
  <c r="K50" i="26"/>
  <c r="K52" i="26" s="1"/>
  <c r="K53" i="26" s="1"/>
  <c r="J12" i="26"/>
  <c r="I12" i="23"/>
  <c r="K279" i="23"/>
  <c r="T26" i="22"/>
  <c r="L285" i="26" s="1"/>
  <c r="J90" i="23"/>
  <c r="J94" i="23" s="1"/>
  <c r="AQ9" i="22"/>
  <c r="K84" i="26" s="1"/>
  <c r="K88" i="26" s="1"/>
  <c r="K324" i="23"/>
  <c r="T29" i="22"/>
  <c r="L330" i="26" s="1"/>
  <c r="U28" i="22"/>
  <c r="M315" i="26" s="1"/>
  <c r="L309" i="23"/>
  <c r="J89" i="23"/>
  <c r="J93" i="23" s="1"/>
  <c r="AE9" i="22"/>
  <c r="K83" i="26" s="1"/>
  <c r="K87" i="26" s="1"/>
  <c r="K89" i="26" s="1"/>
  <c r="K90" i="26" s="1"/>
  <c r="K151" i="23"/>
  <c r="AR13" i="22"/>
  <c r="L157" i="26" s="1"/>
  <c r="S24" i="22"/>
  <c r="K269" i="26" s="1"/>
  <c r="J263" i="23"/>
  <c r="K34" i="23"/>
  <c r="T8" i="22"/>
  <c r="L34" i="26" s="1"/>
  <c r="I95" i="23"/>
  <c r="I96" i="23" s="1"/>
  <c r="J302" i="23"/>
  <c r="BC27" i="22"/>
  <c r="K308" i="26" s="1"/>
  <c r="J330" i="23"/>
  <c r="S30" i="22"/>
  <c r="K336" i="26" s="1"/>
  <c r="J331" i="23"/>
  <c r="AE30" i="22"/>
  <c r="K337" i="26" s="1"/>
  <c r="J268" i="23"/>
  <c r="S25" i="22"/>
  <c r="K274" i="26" s="1"/>
  <c r="J150" i="23"/>
  <c r="AE13" i="22"/>
  <c r="K156" i="26" s="1"/>
  <c r="L120" i="23"/>
  <c r="U10" i="22"/>
  <c r="M113" i="26" s="1"/>
  <c r="J52" i="23"/>
  <c r="J53" i="23"/>
  <c r="J10" i="23"/>
  <c r="AE7" i="22"/>
  <c r="K10" i="26" s="1"/>
  <c r="L49" i="23"/>
  <c r="AS8" i="22"/>
  <c r="M47" i="26" s="1"/>
  <c r="J11" i="23"/>
  <c r="AQ7" i="22"/>
  <c r="K11" i="26" s="1"/>
  <c r="J313" i="23"/>
  <c r="AE28" i="22"/>
  <c r="K319" i="26" s="1"/>
  <c r="I54" i="23"/>
  <c r="I55" i="23" s="1"/>
  <c r="J145" i="23"/>
  <c r="S13" i="22"/>
  <c r="K151" i="26" s="1"/>
  <c r="K296" i="23"/>
  <c r="T27" i="22"/>
  <c r="L302" i="26" s="1"/>
  <c r="L257" i="23"/>
  <c r="AG22" i="22"/>
  <c r="M263" i="26" s="1"/>
  <c r="S7" i="22"/>
  <c r="K9" i="26" s="1"/>
  <c r="J9" i="23"/>
  <c r="J253" i="23"/>
  <c r="S22" i="22"/>
  <c r="K259" i="26" s="1"/>
  <c r="AQ30" i="22"/>
  <c r="K338" i="26" s="1"/>
  <c r="J332" i="23"/>
  <c r="K48" i="23"/>
  <c r="AF8" i="22"/>
  <c r="L46" i="26" s="1"/>
  <c r="J238" i="23"/>
  <c r="AE21" i="22"/>
  <c r="K244" i="26" s="1"/>
  <c r="L75" i="23"/>
  <c r="U9" i="22"/>
  <c r="M70" i="26" s="1"/>
  <c r="L50" i="26" l="1"/>
  <c r="L51" i="26"/>
  <c r="L52" i="26"/>
  <c r="L53" i="26" s="1"/>
  <c r="K12" i="26"/>
  <c r="J12" i="23"/>
  <c r="M120" i="23"/>
  <c r="V10" i="22"/>
  <c r="V28" i="22"/>
  <c r="M309" i="23"/>
  <c r="T30" i="22"/>
  <c r="L336" i="26" s="1"/>
  <c r="K330" i="23"/>
  <c r="M75" i="23"/>
  <c r="V9" i="22"/>
  <c r="K52" i="23"/>
  <c r="K53" i="23"/>
  <c r="AF13" i="22"/>
  <c r="L156" i="26" s="1"/>
  <c r="K150" i="23"/>
  <c r="L48" i="23"/>
  <c r="AG8" i="22"/>
  <c r="M46" i="26" s="1"/>
  <c r="K10" i="23"/>
  <c r="AF7" i="22"/>
  <c r="L10" i="26" s="1"/>
  <c r="AS13" i="22"/>
  <c r="M157" i="26" s="1"/>
  <c r="L151" i="23"/>
  <c r="K90" i="23"/>
  <c r="K94" i="23" s="1"/>
  <c r="AR9" i="22"/>
  <c r="L84" i="26" s="1"/>
  <c r="L88" i="26" s="1"/>
  <c r="K253" i="23"/>
  <c r="T22" i="22"/>
  <c r="L259" i="26" s="1"/>
  <c r="K238" i="23"/>
  <c r="AF21" i="22"/>
  <c r="L244" i="26" s="1"/>
  <c r="K145" i="23"/>
  <c r="T13" i="22"/>
  <c r="L151" i="26" s="1"/>
  <c r="K268" i="23"/>
  <c r="T25" i="22"/>
  <c r="L274" i="26" s="1"/>
  <c r="M49" i="23"/>
  <c r="AT8" i="22"/>
  <c r="K9" i="23"/>
  <c r="T7" i="22"/>
  <c r="L9" i="26" s="1"/>
  <c r="K263" i="23"/>
  <c r="T24" i="22"/>
  <c r="L269" i="26" s="1"/>
  <c r="M257" i="23"/>
  <c r="AH22" i="22"/>
  <c r="L296" i="23"/>
  <c r="U27" i="22"/>
  <c r="M302" i="26" s="1"/>
  <c r="K313" i="23"/>
  <c r="AF28" i="22"/>
  <c r="L319" i="26" s="1"/>
  <c r="K89" i="23"/>
  <c r="K93" i="23" s="1"/>
  <c r="AF9" i="22"/>
  <c r="L83" i="26" s="1"/>
  <c r="L87" i="26" s="1"/>
  <c r="U26" i="22"/>
  <c r="M285" i="26" s="1"/>
  <c r="L279" i="23"/>
  <c r="K11" i="23"/>
  <c r="AR7" i="22"/>
  <c r="L11" i="26" s="1"/>
  <c r="U29" i="22"/>
  <c r="M330" i="26" s="1"/>
  <c r="L324" i="23"/>
  <c r="K302" i="23"/>
  <c r="BD27" i="22"/>
  <c r="L308" i="26" s="1"/>
  <c r="K332" i="23"/>
  <c r="AR30" i="22"/>
  <c r="L338" i="26" s="1"/>
  <c r="J54" i="23"/>
  <c r="J55" i="23" s="1"/>
  <c r="AF30" i="22"/>
  <c r="L337" i="26" s="1"/>
  <c r="K331" i="23"/>
  <c r="L34" i="23"/>
  <c r="U8" i="22"/>
  <c r="M34" i="26" s="1"/>
  <c r="J95" i="23"/>
  <c r="J96" i="23" s="1"/>
  <c r="N75" i="23" l="1"/>
  <c r="N70" i="26"/>
  <c r="N49" i="23"/>
  <c r="N47" i="26"/>
  <c r="N257" i="23"/>
  <c r="N263" i="26"/>
  <c r="N309" i="23"/>
  <c r="N315" i="26"/>
  <c r="L89" i="26"/>
  <c r="L90" i="26" s="1"/>
  <c r="N120" i="23"/>
  <c r="N113" i="26"/>
  <c r="M50" i="26"/>
  <c r="M51" i="26"/>
  <c r="M52" i="26" s="1"/>
  <c r="M53" i="26" s="1"/>
  <c r="L12" i="26"/>
  <c r="K54" i="23"/>
  <c r="K55" i="23" s="1"/>
  <c r="L263" i="23"/>
  <c r="U24" i="22"/>
  <c r="M269" i="26" s="1"/>
  <c r="L52" i="23"/>
  <c r="L53" i="23"/>
  <c r="L330" i="23"/>
  <c r="U30" i="22"/>
  <c r="M336" i="26" s="1"/>
  <c r="L89" i="23"/>
  <c r="L93" i="23" s="1"/>
  <c r="AG9" i="22"/>
  <c r="M83" i="26" s="1"/>
  <c r="M87" i="26" s="1"/>
  <c r="L145" i="23"/>
  <c r="U13" i="22"/>
  <c r="M151" i="26" s="1"/>
  <c r="L313" i="23"/>
  <c r="AG28" i="22"/>
  <c r="M319" i="26" s="1"/>
  <c r="K12" i="23"/>
  <c r="L238" i="23"/>
  <c r="AG21" i="22"/>
  <c r="M244" i="26" s="1"/>
  <c r="L150" i="23"/>
  <c r="AG13" i="22"/>
  <c r="M156" i="26" s="1"/>
  <c r="L253" i="23"/>
  <c r="U22" i="22"/>
  <c r="M259" i="26" s="1"/>
  <c r="M34" i="23"/>
  <c r="V8" i="22"/>
  <c r="AS7" i="22"/>
  <c r="M11" i="26" s="1"/>
  <c r="L11" i="23"/>
  <c r="L268" i="23"/>
  <c r="U25" i="22"/>
  <c r="M274" i="26" s="1"/>
  <c r="BE27" i="22"/>
  <c r="M308" i="26" s="1"/>
  <c r="L302" i="23"/>
  <c r="M48" i="23"/>
  <c r="AH8" i="22"/>
  <c r="L9" i="23"/>
  <c r="U7" i="22"/>
  <c r="M9" i="26" s="1"/>
  <c r="V29" i="22"/>
  <c r="M324" i="23"/>
  <c r="M296" i="23"/>
  <c r="V27" i="22"/>
  <c r="M279" i="23"/>
  <c r="V26" i="22"/>
  <c r="K95" i="23"/>
  <c r="K96" i="23" s="1"/>
  <c r="L90" i="23"/>
  <c r="L94" i="23" s="1"/>
  <c r="AS9" i="22"/>
  <c r="M84" i="26" s="1"/>
  <c r="M88" i="26" s="1"/>
  <c r="L331" i="23"/>
  <c r="AG30" i="22"/>
  <c r="M337" i="26" s="1"/>
  <c r="M151" i="23"/>
  <c r="AT13" i="22"/>
  <c r="AS30" i="22"/>
  <c r="M338" i="26" s="1"/>
  <c r="L332" i="23"/>
  <c r="L10" i="23"/>
  <c r="AG7" i="22"/>
  <c r="M10" i="26" s="1"/>
  <c r="M89" i="26" l="1"/>
  <c r="M90" i="26" s="1"/>
  <c r="N48" i="23"/>
  <c r="N46" i="26"/>
  <c r="N324" i="23"/>
  <c r="N330" i="26"/>
  <c r="N34" i="23"/>
  <c r="N52" i="23" s="1"/>
  <c r="N34" i="26"/>
  <c r="N296" i="23"/>
  <c r="N302" i="26"/>
  <c r="N279" i="23"/>
  <c r="N285" i="26"/>
  <c r="N151" i="23"/>
  <c r="N157" i="26"/>
  <c r="M12" i="26"/>
  <c r="L54" i="23"/>
  <c r="L55" i="23" s="1"/>
  <c r="M150" i="23"/>
  <c r="AH13" i="22"/>
  <c r="M10" i="23"/>
  <c r="AH7" i="22"/>
  <c r="L12" i="23"/>
  <c r="M11" i="23"/>
  <c r="AT7" i="22"/>
  <c r="M263" i="23"/>
  <c r="V24" i="22"/>
  <c r="AT9" i="22"/>
  <c r="M90" i="23"/>
  <c r="M94" i="23" s="1"/>
  <c r="AT30" i="22"/>
  <c r="M332" i="23"/>
  <c r="M53" i="23"/>
  <c r="M52" i="23"/>
  <c r="L95" i="23"/>
  <c r="L96" i="23" s="1"/>
  <c r="M238" i="23"/>
  <c r="AH21" i="22"/>
  <c r="AH30" i="22"/>
  <c r="M331" i="23"/>
  <c r="M253" i="23"/>
  <c r="V22" i="22"/>
  <c r="V30" i="22"/>
  <c r="M330" i="23"/>
  <c r="V25" i="22"/>
  <c r="M268" i="23"/>
  <c r="M9" i="23"/>
  <c r="V7" i="22"/>
  <c r="N53" i="23"/>
  <c r="M89" i="23"/>
  <c r="M93" i="23" s="1"/>
  <c r="AH9" i="22"/>
  <c r="AH28" i="22"/>
  <c r="M313" i="23"/>
  <c r="M302" i="23"/>
  <c r="BF27" i="22"/>
  <c r="M145" i="23"/>
  <c r="V13" i="22"/>
  <c r="N145" i="23" l="1"/>
  <c r="N151" i="26"/>
  <c r="N302" i="23"/>
  <c r="N308" i="26"/>
  <c r="N51" i="26"/>
  <c r="N50" i="26"/>
  <c r="N52" i="26" s="1"/>
  <c r="N53" i="26" s="1"/>
  <c r="N238" i="23"/>
  <c r="N244" i="26"/>
  <c r="N90" i="23"/>
  <c r="N94" i="23" s="1"/>
  <c r="N84" i="26"/>
  <c r="N88" i="26" s="1"/>
  <c r="N150" i="23"/>
  <c r="N156" i="26"/>
  <c r="N253" i="23"/>
  <c r="N259" i="26"/>
  <c r="N332" i="23"/>
  <c r="N338" i="26"/>
  <c r="N313" i="23"/>
  <c r="N319" i="26"/>
  <c r="N268" i="23"/>
  <c r="N274" i="26"/>
  <c r="N263" i="23"/>
  <c r="N269" i="26"/>
  <c r="N9" i="23"/>
  <c r="N12" i="23" s="1"/>
  <c r="N9" i="26"/>
  <c r="N331" i="23"/>
  <c r="N337" i="26"/>
  <c r="N89" i="23"/>
  <c r="N93" i="23" s="1"/>
  <c r="N95" i="23" s="1"/>
  <c r="N96" i="23" s="1"/>
  <c r="N83" i="26"/>
  <c r="N87" i="26" s="1"/>
  <c r="N89" i="26" s="1"/>
  <c r="N90" i="26" s="1"/>
  <c r="N330" i="23"/>
  <c r="N336" i="26"/>
  <c r="N11" i="23"/>
  <c r="N11" i="26"/>
  <c r="N10" i="23"/>
  <c r="N10" i="26"/>
  <c r="N12" i="26" s="1"/>
  <c r="M54" i="23"/>
  <c r="M55" i="23" s="1"/>
  <c r="N54" i="23"/>
  <c r="N55" i="23" s="1"/>
  <c r="M12" i="23"/>
  <c r="M95" i="23"/>
  <c r="M96"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Julien Marchese</author>
  </authors>
  <commentList>
    <comment ref="C8" authorId="0" shapeId="0" xr:uid="{108B6E4D-6BEB-4490-B41A-21C33511ABD7}">
      <text>
        <r>
          <rPr>
            <b/>
            <sz val="9"/>
            <color indexed="81"/>
            <rFont val="Tahoma"/>
            <family val="2"/>
          </rPr>
          <t>Julien Marchese:</t>
        </r>
        <r>
          <rPr>
            <sz val="9"/>
            <color indexed="81"/>
            <rFont val="Tahoma"/>
            <family val="2"/>
          </rPr>
          <t xml:space="preserve">
Act does not provide definition of Women</t>
        </r>
      </text>
    </comment>
  </commentList>
</comments>
</file>

<file path=xl/sharedStrings.xml><?xml version="1.0" encoding="utf-8"?>
<sst xmlns="http://schemas.openxmlformats.org/spreadsheetml/2006/main" count="4413" uniqueCount="1734">
  <si>
    <t>Note: Red text is input from CSB team</t>
  </si>
  <si>
    <t>ILPA Questionnaire</t>
  </si>
  <si>
    <t>Number</t>
  </si>
  <si>
    <t>Question</t>
  </si>
  <si>
    <t>Metric</t>
  </si>
  <si>
    <t>Bucket</t>
  </si>
  <si>
    <t>ESG?</t>
  </si>
  <si>
    <t xml:space="preserve">Add to GP? </t>
  </si>
  <si>
    <t>Provide a brief overview of the Firm, including information on the founding, subsequent history and information on any predecessor firm and/or parent firm.</t>
  </si>
  <si>
    <t>Firm General Information</t>
  </si>
  <si>
    <t>Describe any plans to change or expand the Firm (e.g., entering/exiting business lines or office locations) over the next five years.</t>
  </si>
  <si>
    <t>New location pipeline, if applicable
Any signed leases</t>
  </si>
  <si>
    <t>x</t>
  </si>
  <si>
    <t>Provide an overview (including chart) of the ownership structure of the Firm, its relevant investment advisors and any parent organization (as referenced in Appendix A). Include details on the timing and rationale for each significant ownership change. State any limitations on the ability of the Firm Principals (as defined in the Glossary) to assign their interests in the General Partner. Include percentage ownership, ownership vesting schedules and any changes in ownership over the last five years.</t>
  </si>
  <si>
    <t>Ownership structure chart
List of any and all third party advisors
Compensation structure of Firm Principals including ownership and vesting schedules</t>
  </si>
  <si>
    <t>Provide an organizational chart showing the management/organizational structure of the Firm (as referenced in Appendix A). Include the structure and the different departments within the Firm (e.g., Operations, IT, HR, Legal, Accounting or Finance). Only provide names of C-suite and department heads (e.g., Head of ESG or Head of Operations). Names for all other Firm employees (as defined in the Glossary) do not need to be provided as part of the organizational chart.</t>
  </si>
  <si>
    <t>Organizational sturucture chart</t>
  </si>
  <si>
    <t>Provide an overview of the C-suite at the Firm. (See table below)</t>
  </si>
  <si>
    <t>C Suite structure chart</t>
  </si>
  <si>
    <t>Chief Executive Officer (CEO)</t>
  </si>
  <si>
    <t>Name</t>
  </si>
  <si>
    <t>Tenure at Firm</t>
  </si>
  <si>
    <t>Credentials</t>
  </si>
  <si>
    <t>Roles/responsibilities</t>
  </si>
  <si>
    <t>Reporting Lines</t>
  </si>
  <si>
    <t>Does the individual occupy another function within the Firm? If Yes, provide context on (1) the function, (2) time spent on the function and (3) how conflicts of interest are addressed</t>
  </si>
  <si>
    <t>Chief Investment Officer (CIO)</t>
  </si>
  <si>
    <t>Chief Financial Officer (CFO)</t>
  </si>
  <si>
    <t>Chief Compliance Officer (CCO)</t>
  </si>
  <si>
    <t>Chief Operating Officer (COO)</t>
  </si>
  <si>
    <t>Chief Administrative Officer (CAO)</t>
  </si>
  <si>
    <t>Chief Legal Officer (CLO) or General Counsel</t>
  </si>
  <si>
    <t>Chief Risk Officer (CRO)</t>
  </si>
  <si>
    <t>Chief Technology Officer (CTO)</t>
  </si>
  <si>
    <t>Chief Diversity Officer (CDO)</t>
  </si>
  <si>
    <t>Chief People Officer (CPO)</t>
  </si>
  <si>
    <t>Other C-Suite?</t>
  </si>
  <si>
    <t>Does the Firm have any existing business lines that are unrelated to the Fund’s investment strategy?</t>
  </si>
  <si>
    <t>Provide a list of all investment vehicles previously managed by the Firm over the last five years, including predecessors to the Fund, vehicles with different investment strategies than that of the Fund and separate accounts managed by the Firm.</t>
  </si>
  <si>
    <t>Has the Firm entered any joint ventures with or sold a minority interest in the Firm to another manager?</t>
  </si>
  <si>
    <t>1.8.1</t>
  </si>
  <si>
    <t>Describe any situation where the Firm has entered any joint ventures with or sold a minority interest in the Firm to another manager, including the structure, governance and economics of the relationship.</t>
  </si>
  <si>
    <t>Describe the Firm’s capital raising plans over the next five years, including new funds, strategies or business lines. Provide context into any plans related to taking the Firm public or raising permanent capital.</t>
  </si>
  <si>
    <t>Current fund formation documents
Any plans to raise additional funds</t>
  </si>
  <si>
    <t>Provide information regarding indebtedness of any kind, including pledges of interest in the Firm/Management Company or any of its affiliates. If applicable, provide the schedule of such borrowings and provide details regarding the key terms and covenants contained in such agreements. Are there any personal guarantees involved? If so, by whom?</t>
  </si>
  <si>
    <t>Schedules of any such borrowings as well as terms and covenants</t>
  </si>
  <si>
    <t>Has the Firm or any affiliated entity ever failed to make payments under any secured or unsecured indebtedness?</t>
  </si>
  <si>
    <t>Yes / no question</t>
  </si>
  <si>
    <t>1.11.1</t>
  </si>
  <si>
    <t>Describe any situation where the Firm or any of its affiliated entities has failed to make payments under any secured or unsecured indebtedness.</t>
  </si>
  <si>
    <t>Have any current members of Leadership (as defined in the Glossary) or Senior Investment Professionals (as defined in the Glossary) at the Firm ever failed to make payments under any secured or unsecured indebtedness?</t>
  </si>
  <si>
    <t>1.12.1</t>
  </si>
  <si>
    <t>Describe any situation where any current members of Leadership or Senior Investment Professionals at the Firm have ever failed to make payments under any secured or unsecured indebtedness.</t>
  </si>
  <si>
    <t>Description of relevant situation</t>
  </si>
  <si>
    <t>Have any former members of Leadership or Senior Investment Professionals at the Firm (while employed by the Firm) failed to make payments under any secured or unsecured indebtedness during the last five years?</t>
  </si>
  <si>
    <t>1.13.1</t>
  </si>
  <si>
    <t>Describe any situation where any former members of Leadership or Senior Investment Professionals at the Firm (while employed by the Firm) failed to make payments under any secured or unsecured indebtedness during the last five years.</t>
  </si>
  <si>
    <t>Has the Firm or any affiliated entity ever filed for bankruptcy?</t>
  </si>
  <si>
    <t>1.14.1</t>
  </si>
  <si>
    <t>Describe any situation where the Firm or any of its affiliated entities has filed for bankruptcy.</t>
  </si>
  <si>
    <t>Have any current members of Leadership or Senior Investment Professionals at the Firm ever filed for bankruptcy?</t>
  </si>
  <si>
    <t>1.15.1</t>
  </si>
  <si>
    <t>Describe any situation where current members of Leadership or Senior Investment Professionals at the Firm ever filed for bankruptcy.</t>
  </si>
  <si>
    <t>Have any former members of Leadership or Senior Investment Professionals at the Firm (while employed by the Firm) filed for bankruptcy during the last five years?</t>
  </si>
  <si>
    <t>1.16.1</t>
  </si>
  <si>
    <t>Describe any situation where former members of Leadership or Senior Investment Professionals at the Firm (while employed by the Firm) filed for bankruptcy during the last five years.</t>
  </si>
  <si>
    <t>Will the Firm or any members of Leadership or Senior Investment Professionals conduct outside business activities, advisory or investment management activities during the investment period of the Fund?</t>
  </si>
  <si>
    <t>1.17.1</t>
  </si>
  <si>
    <t>Describe any outside business activities, advisory or investment management activities of the Firm or any members of Leadership or Senior Investment Professionals.</t>
  </si>
  <si>
    <t>Will the Firm or any members of Leadership or Senior Investment Professionals conduct outside activities (non-profit, academic, etc.) that are expected to take-up a significant (approx. ≥ 20%) amount of time during the investment period of the Fund?</t>
  </si>
  <si>
    <t>1.18.1</t>
  </si>
  <si>
    <t>Describe any additional outside activities (non-profit, academic, etc.) of the Firm or any members of Leadership or Senior Investment Professionals that are expected to take-up a significant (approx. ≥ 20%) amount of time during the investment period of the Fund. Include the associated time commitments for each activity.</t>
  </si>
  <si>
    <t>Is the Firm a publicly held company?</t>
  </si>
  <si>
    <t>Ticker</t>
  </si>
  <si>
    <t>Provide information regarding the Firm/Management Company’s liquidity and capitalization, including that of the Parent Company (if applicable), as well as any external shareholders.</t>
  </si>
  <si>
    <t>Capital table and / or public filings on ownership</t>
  </si>
  <si>
    <t>Provide the Firm’s annualized pro-forma budget for the period covering the life of the Fund (as referenced in Appendix A).</t>
  </si>
  <si>
    <t>Has the Firm or any of its Funds or portfolio companies accessed any government assistance programs in the last five years?</t>
  </si>
  <si>
    <t>1.22.1</t>
  </si>
  <si>
    <t>Describe any government assistance programs accessed by the Firm or any of its Funds or portfolio companies in the last five years.</t>
  </si>
  <si>
    <t>Description of relevant programs</t>
  </si>
  <si>
    <t>Identify any government assistance programs the Firm or any of its Funds or portfolio companies intends to receive in the future.</t>
  </si>
  <si>
    <t>List of any government assistance programs</t>
  </si>
  <si>
    <t>Does the Firm have dedicated human resources staff?</t>
  </si>
  <si>
    <t>1.24.1</t>
  </si>
  <si>
    <t>Describe the role HR staff plays in the Firm. Identify the leadership, staffing levels and reporting structure of the HR organization, as well as responsibilities carried out by HR, including information on the role HR staff plays in hiring, background checks, employee engagement/satisfaction surveys and training. Provide details on any HR technology tools (e.g., software, applications, information systems or portals) (as referenced in Appendix D) used. Provide context into any additional function HR staff plays within the Firm and how conflicts of interest are addressed.</t>
  </si>
  <si>
    <t>Description of HR role</t>
  </si>
  <si>
    <t>Does the Firm have defined values?</t>
  </si>
  <si>
    <t>1.25.1</t>
  </si>
  <si>
    <t>Provide the Firm’s defined values. Identify how the values impact the Firm’s prioritization and decision making. Provide context into where the values are a component of the Firm’s internal activities (e.g., integrated into processes such as recruiting, performance appraisal process or compensation review).</t>
  </si>
  <si>
    <t>Provide the firm's defined values</t>
  </si>
  <si>
    <t>Does the Firm have defined organizational goals?</t>
  </si>
  <si>
    <t>1.26.1</t>
  </si>
  <si>
    <t>Provide the Firm’s organizational goals. Identify how the goals impact the Firm’s prioritization and decision making. Provide context into where the organizational goals are a component of the Firm’s internal activities (e.g., integrated into processes such as recruiting, performance appraisal or compensation review).</t>
  </si>
  <si>
    <t>Provide the firm's organizational goals</t>
  </si>
  <si>
    <t>Are you willing to discuss during in-person conversations questions about negative publicity identifiable through publicly available information?</t>
  </si>
  <si>
    <t>Describe the internal process for treatment of negative publicity and identify any policy towards negative publicity, including if it is covered under Governance or Incident Management within the Firm’s ESG policy.</t>
  </si>
  <si>
    <t>Describe the relevant process</t>
  </si>
  <si>
    <t>Indicate whether the Firm has any of the following codes, manuals or policies (as referenced in the table below) and whether the Firm requires or encourages portfolio companies (where the Firm holds a significant or controlling interest) to have the following codes, manuals or policies. Identify if copies have been provided (as referenced in Appendix A). Copies for portfolio companies are intended to be representative examples of the codes, manual or policies – examples for every portfolio company do not need to be provided.</t>
  </si>
  <si>
    <t>Provide list of any of the relevant codes, manuals, or policies the firm adheres to
Provide the same for portfolio companies</t>
  </si>
  <si>
    <t>Process and Policy related to Recruiting</t>
  </si>
  <si>
    <t>Code, manual, or policy</t>
  </si>
  <si>
    <t>Remote Work Policy</t>
  </si>
  <si>
    <t>AML/CFT Policy</t>
  </si>
  <si>
    <t>Code of Conduct/Code of Ethics</t>
  </si>
  <si>
    <t>Compliance Manual</t>
  </si>
  <si>
    <t>Conflicts of Interest Policy</t>
  </si>
  <si>
    <t>Insurance Policy(s) (e.g., fidelity bond insurance, errors and omission insurance, director's and officer's insurance or cyber threat insurance)</t>
  </si>
  <si>
    <t>Lobbyist Policy</t>
  </si>
  <si>
    <t>Personal Trading Policy</t>
  </si>
  <si>
    <t>Political/Charitable Contributions Policy</t>
  </si>
  <si>
    <t>Policy on the Handling and Safeguarding of Any Material Non-public Information</t>
  </si>
  <si>
    <t>Privacy Policy</t>
  </si>
  <si>
    <t>Risk Management Policy</t>
  </si>
  <si>
    <t>Whistleblower Policy</t>
  </si>
  <si>
    <t>Valuation Policy</t>
  </si>
  <si>
    <t>Business Continuity Plan</t>
  </si>
  <si>
    <t>Disaster Recovery Plan</t>
  </si>
  <si>
    <t>Cyber/Information Policy</t>
  </si>
  <si>
    <t>Responsible Investment (RI) Policy</t>
  </si>
  <si>
    <t>Provide the legal and tax structure of the Fund (including chart) (as referenced in Appendix A). If available, provide a tax-structuring memo prepared by an external advisor that describes the tax structure of the Fund. Describe any distinctive features.</t>
  </si>
  <si>
    <t>Fund: General Information</t>
  </si>
  <si>
    <t>Outside of the General Partner, will non-Limited Partners affiliated with the Firm be prohibited from investing or holding an ownership interest in the Fund’s investments?</t>
  </si>
  <si>
    <t>Will Placement Agents be used during the capital raising process for this Fund (as referenced in Appendix D)?</t>
  </si>
  <si>
    <t>2.3.1</t>
  </si>
  <si>
    <t>Describe how the Fund will utilize Placement Agents during the capital raising process (as referenced in Appendix D).</t>
  </si>
  <si>
    <t>Will any of the following types of Placement Agents be used in the capital raising process for this Fund:</t>
  </si>
  <si>
    <t>2.4.1</t>
  </si>
  <si>
    <t>Placement Agents not affiliated with a FINRA member broker-deal</t>
  </si>
  <si>
    <t>2.4.2</t>
  </si>
  <si>
    <t>Placement Agents not registered as a municipal advisor with the SEC and the MSRB</t>
  </si>
  <si>
    <t>2.4.3</t>
  </si>
  <si>
    <t>Placement Agents not registered as a lobbyist in the State of California</t>
  </si>
  <si>
    <t>Describe where the responsibilities for capital raising live within the Firm, including the individuals responsible for capital raising activities.</t>
  </si>
  <si>
    <t>Detail the capital raising timeline, including each of the actual or anticipated closing dates. State the total commitments received to date and, if available, the names, contact details and amounts committed by each investor (differentiating between hard and soft commitments) (as referenced in Appendix C). Describe the provisions regarding the admission of additional investors.</t>
  </si>
  <si>
    <t>For each of the last two predecessor funds and this Fund (where known), provide the re-up percentage (%) and the count (#) of Limited Partners in the fund that did not (or will not) participate in the successor fund.</t>
  </si>
  <si>
    <t>Re-up percentage and count of LPs that did not or will not participate in successor fund
Any qualitative supporting reasoning</t>
  </si>
  <si>
    <t>For each of the last two predecessor funds, provide the percentage (%) and count (#) of Limited Partners in the fund who carried out secondary sales of their Limited Partner interests on a per fund basis.</t>
  </si>
  <si>
    <t>Will there be an annual investor meeting throughout the life of the Fund?</t>
  </si>
  <si>
    <t>Will the Firm facilitate an in-camera session for each of the Fund’s LPAC meetings?</t>
  </si>
  <si>
    <t>Describe the expected timing and format of any LPAC/Annual General Meetings during the life of the Fund, including context into the nature of the meetings (e.g., virtual, in-person or hybrid), existence of in-camera session, if minutes and/or recordings are made available and if there are defined topics discussed in each meeting (e.g. standing ESG agenda item).</t>
  </si>
  <si>
    <t>Describe the anticipated composition of the Fund’s LPAC. Provide a list (with contact information) of any Limited Partners that have already agreed to participate on the advisory committee (as referenced in Appendix C).</t>
  </si>
  <si>
    <t>Description of anticipated composition of LPAC
Breakdown across relevant DEI metrics</t>
  </si>
  <si>
    <t>Provide an overview of the Boards and Committees at the Firm that cover the Fund. Indicate how decisions are ratified.</t>
  </si>
  <si>
    <t>Relevant Boards and Committees at the firm
Breakdown across relevant DEI metrics</t>
  </si>
  <si>
    <t>Investment Committee</t>
  </si>
  <si>
    <t>Frequency, members, and decisions</t>
  </si>
  <si>
    <t>Risk Management Committee</t>
  </si>
  <si>
    <t>Valuations Committee</t>
  </si>
  <si>
    <t>Operations Committee</t>
  </si>
  <si>
    <t>Reporting Committee</t>
  </si>
  <si>
    <t>Conflict Committee</t>
  </si>
  <si>
    <t>Legal Committee</t>
  </si>
  <si>
    <t>Technology Committee</t>
  </si>
  <si>
    <t>DEI Committee</t>
  </si>
  <si>
    <t>ESG Committee</t>
  </si>
  <si>
    <t>Other committees?</t>
  </si>
  <si>
    <t>Is the Fund prohibited from holding leverage on its balance sheet?</t>
  </si>
  <si>
    <t>2.14.1</t>
  </si>
  <si>
    <t>State the Fund’s ability to borrow capital and any limits on borrowing capacity.</t>
  </si>
  <si>
    <t>Describe any changes to the Fund’s ability to borrow capital and any limits on borrowing capacity relative to the predecessor fund.</t>
  </si>
  <si>
    <t>If applicable, provide details for the Fund’s investments to date. If no investments to date, when does the Fund expect to begin investing? When is the Fund expected to begin charging management fees?</t>
  </si>
  <si>
    <t>Provide the Fund’s annualized pro-forma budget, detailing the expenses/costs required to conduct the business of the Fund during its entire life (as referenced in Appendix A). For comparison purposes, provide similar budgets over the course of the last two predecessor funds.</t>
  </si>
  <si>
    <t>Is there a succession plan for the Firm?</t>
  </si>
  <si>
    <t>Succession Planning / Key Persons</t>
  </si>
  <si>
    <t>3.1.1.</t>
  </si>
  <si>
    <t>Describe the Firm’s process for developing a succession plan and the succession plan itself. Identify how the Firm has factored in the Firm’s structure, business model and culture into the development of the succession plan.</t>
  </si>
  <si>
    <t>Are you willing to discuss during in-person conversations how the succession plan handles the transition of roles and responsibilities, including any impact on the Firm’s governance and the incentives, resources and opportunities for newly established leadership?</t>
  </si>
  <si>
    <t>Are you willing to discuss during in-person conversations how the succession plan handles the transition of economics (Management Company economics and General Partner economics), including the length of time with economic benefits post retirement, connection to economics in current and future funds and step-down level?</t>
  </si>
  <si>
    <t>Are you willing to discuss during in-person conversations how the succession plan handles voting rights, any on-going advisory relationship and any rights to invest in future funds?</t>
  </si>
  <si>
    <t>Are you willing to discuss during in-person conversations the development/implementation of and/or any significant changes to the Firm’s succession plan that are expected in the next year?</t>
  </si>
  <si>
    <t>Do Foundation Documents/Constitutional Documents contain language related to the treatment of ownership interest in the Management Company at the time of retirement?</t>
  </si>
  <si>
    <t>Has there been a transition to retirement or departure by a member of Leadership in the Firm’s history?</t>
  </si>
  <si>
    <t>3.7.1</t>
  </si>
  <si>
    <t>If applicable, provide an example of a previous transition to retirement or departure of a member of Leadership that has taken place at the Firm. Areas to provide context on include: 
 (1) if a codified succession plan was available at the time and how the plan was implemented and refined during the transition
 (2) details related to the individual (e.g., their role at the Firm, tenure at the Firm and reason for departure)
 (3) the nature and timeline of the transition (e.g., was it planned or unexpected, how many funds was the transition carried out over pre-retirement, was there early identification of successors, was there clear signaling in advance)
 (4) the communication approach (e.g., internally at the Firm, with Limited Partners, with the broader public, on-going communication during the transition) 
 (5) how the transition itself was carried out across role and responsibilities, governance structure and economic rights</t>
  </si>
  <si>
    <t>Is a member of Leadership or a Senior Investment Professional currently in the process of or anticipated to transition to retirement or depart the Firm by the end of the Fund’s investment period?</t>
  </si>
  <si>
    <t>3.8.1</t>
  </si>
  <si>
    <t>Describe any departures from a member of Leadership or a Senior Investment Professional that are expected to occur between now and the end of the Fund’s investment period.</t>
  </si>
  <si>
    <t>Were there any transitions to retirement or departures from a member of Leadership or a Senior Investment Professional over the life of the last two predecessor funds?</t>
  </si>
  <si>
    <t>Provide any instances of retirement or departures
Turnover metrics
New hire metrics</t>
  </si>
  <si>
    <t>3.9.1</t>
  </si>
  <si>
    <t>Describe any transitions to retirement or departures from a member of Leadership or a Senior Investment Professional over the life of the last two predecessor funds.</t>
  </si>
  <si>
    <t>Has a “for cause GP removal” ever taken place at the Firm?</t>
  </si>
  <si>
    <t>3.10.1</t>
  </si>
  <si>
    <t>Describe the circumstances of any “for cause GP removal” event in the Firm’s history. Describe the steps taken by the Firm to remedy the situation and the subsequent impact on any Firm policies.</t>
  </si>
  <si>
    <t>Description of relevant event</t>
  </si>
  <si>
    <t>Has a “Key Person” event occurred over the life of the last two predecessor funds?</t>
  </si>
  <si>
    <t>3.11.1</t>
  </si>
  <si>
    <t>Describe the circumstances of any “Key Person” event over the life of the last two predecessor funds. Describe the steps taken by the Firm to remedy the situation and the subsequent impact on any Firm policies.</t>
  </si>
  <si>
    <t>Provide an overview of the Fund’s “Key Person” provision, including context into any changes since the predecessor fund.</t>
  </si>
  <si>
    <t>Overview of key person provision</t>
  </si>
  <si>
    <t>Are you willing to discuss during in-person conversations if there are any known conditions (e.g., health, financial, litigation or personal) of any members of Leadership or Senior Investment Professionals that might influence their ability to execute their duties to the Fund or Firm over the life of the Fund?</t>
  </si>
  <si>
    <t>Describe any hires and promotions within members of Leadership or Senior Investment Professionals that took place over the last year.</t>
  </si>
  <si>
    <t>Description of key promotions
General upward mobility / internal promote statistics</t>
  </si>
  <si>
    <t>Summarize the Fund’s investment strategy and types of transactions the Fund will pursue. Include details on anticipated transaction sizes (including minimum/maximum), investment pace, holding periods, geographic focus, industry/sector focus, investment stage and any other relevant characteristics.</t>
  </si>
  <si>
    <t>Provide fund mandate</t>
  </si>
  <si>
    <t>Investment Strategy</t>
  </si>
  <si>
    <t>Is the Fund’s strategy meaningfully different from the predecessor fund?</t>
  </si>
  <si>
    <t>4.2.1</t>
  </si>
  <si>
    <t>Describe how the Fund’s investment strategy compares to the predecessor fund.</t>
  </si>
  <si>
    <t>Is the Fund’s targeted size meaningfully different from the predecessor fund?</t>
  </si>
  <si>
    <t>4.3.1</t>
  </si>
  <si>
    <t>Describe how the Fund’s targeted size compares to the predecessor fund.</t>
  </si>
  <si>
    <t>Describe the Firm’s ability to invest at the Fund’s targeted size and the implications for co-investing with Limited Partners and non-Limited Partners.</t>
  </si>
  <si>
    <t>Describe the background and evolution of the Firm’s investment strategy, including strategies that do not apply to the Fund. Provide a timeline of this evolution, including when any additional strategic platforms were added to the Firm’s offerings. Provide examples of investments that demonstrate this evolution.</t>
  </si>
  <si>
    <t>Timeline around firm investment strategy evolution, if available</t>
  </si>
  <si>
    <t>Is the Firm’s/Fund’s investment strategy expected to change in the future?</t>
  </si>
  <si>
    <t>4.6.1</t>
  </si>
  <si>
    <t>Describe how the Firm’s/Fund’s investment strategy is expected to change in the future.</t>
  </si>
  <si>
    <t>Provide detail on the Fund’s diversification strategy in terms of number of investments, geographical concentration and industry/sector allocations, including any concentration limits in place across geography or industry/sector.</t>
  </si>
  <si>
    <t>Will the Fund actively pursue investments in public securities and/or Private Investments in Public Equity (PIPE) investments?</t>
  </si>
  <si>
    <t>Will the Fund engage in hostile transactions?</t>
  </si>
  <si>
    <t>State the Firm’s policy regarding how investment opportunities will be allocated between active funds. Describe any funds, listed vehicles, permanent capital vehicles, SPACs and/or separate accounts with potential allocation considerations.</t>
  </si>
  <si>
    <t>If applicable, provide examples of past cross-fund investments the Fund’s predecessor funds were involved in over the last 10 years. Include the portfolio company details, list of funds involved and amounts invested.</t>
  </si>
  <si>
    <t>Describe the Fund’s expected investment structures. What will be the typical equity or other capital structures used by the Fund?</t>
  </si>
  <si>
    <t>Describe the use of leverage at the portfolio company level and state the targeted leverage levels (%) of a typical investment. Provide insight on the effectiveness of the Fund’s expected strategy if leverage is not applied.</t>
  </si>
  <si>
    <t>Provide leverage ratios by portfolio company</t>
  </si>
  <si>
    <t>Has the Firm’s use of leverage evolved between the Fund and predecessor funds?</t>
  </si>
  <si>
    <t>4.14.1</t>
  </si>
  <si>
    <t>Describe how the Firm’s use of leverage has evolved between the Fund and predecessor Funds. Provide examples of investments that demonstrate this evolution.</t>
  </si>
  <si>
    <t>Describe the Firm’s preference for being a control, minority, joint or sole investor. Detail this preference historically. What controls and rights does the Firm seek when executing investments? If predominately a control investor, under what scenarios would the Firm consider a non-control position (and vice-versa)? If applicable, identify if the Firm’s preference differs among different strategies or Fund families within the Firm and provide specific context relative to this Fund.</t>
  </si>
  <si>
    <t>Have any of the Firm’s investments been in violation of their debt covenants during the course of the Firm’s investment that were unable to be resolved or resulted in losses?</t>
  </si>
  <si>
    <t>4.16.1</t>
  </si>
  <si>
    <t>Provide examples of investments that were in violation of their debt covenants during the course of the Firm’s investment that were unable to be resolved or resulted in losses. Provide a brief description of the covenant breach and examples of steps taken in subsequent investments to prevent the same situation from repeating itself.</t>
  </si>
  <si>
    <t>Description of violations</t>
  </si>
  <si>
    <t>Provide examples of any investments currently on a lender’s watch list for concern over violations of their debt covenant.</t>
  </si>
  <si>
    <t>Provide name of any investments on watch lists</t>
  </si>
  <si>
    <t>Are there any factors that would automatically end a potential deal?</t>
  </si>
  <si>
    <t>Name any factors</t>
  </si>
  <si>
    <t>4.18.1</t>
  </si>
  <si>
    <t>Describe any factors that would automatically end a potential deal.</t>
  </si>
  <si>
    <t>Describe relevant factors</t>
  </si>
  <si>
    <t>Describe any investments that will not be considered.</t>
  </si>
  <si>
    <t>Describe any investments</t>
  </si>
  <si>
    <t>Describe the risk factors of the Fund’s investment strategy (e.g., political risk, economic, financial, technology, business cycle, environmental or human capital) and the steps taken to mitigate these risks.</t>
  </si>
  <si>
    <t>Describe risk factors</t>
  </si>
  <si>
    <t>Describe the Firm’s approach to working with existing or new management teams at portfolio companies. Provide examples of the strategies that are used to incentivize portfolio company management teams.</t>
  </si>
  <si>
    <t>Describe management team relationships
Provide contact information to former mgmt relationships for informational call</t>
  </si>
  <si>
    <t>Describe the typical methods used by the Firm to create value for its portfolio companies (e.g., restructuring, strategic re-positioning, leveraging or operational improvements). Identify how the Firm’s strengths in creating value for investments impact its sourcing capabilities. Provide case studies to illustrate the Firm’s value creation capabilities.</t>
  </si>
  <si>
    <t>Provide any instances of restructuring, re-positioning, leveraging, or operational improvements</t>
  </si>
  <si>
    <t>What is the targeted return-profile threshold (e.g., gross IRR or money multiples) for investments by the Fund? What is the expected holding period?</t>
  </si>
  <si>
    <t>Will the Fund offer co-investments?</t>
  </si>
  <si>
    <t>Co-Investments</t>
  </si>
  <si>
    <t>5.1.1</t>
  </si>
  <si>
    <t>State the Fund’s policy regarding co-investments with other affiliates and/or Limited Partners. How will these co-investment opportunities be allocated? If applicable, provide examples of past co-investments including the portfolio company details, list of co-investors and amounts invested and insight into any non-Limited Partner co-investors.</t>
  </si>
  <si>
    <t>Identify any changes to the Fund’s policy regarding co-investments relative to the predecessor fund.</t>
  </si>
  <si>
    <t>Has the Firm entered any contractual arrangements with respect to co-investments alongside the Fund?</t>
  </si>
  <si>
    <t>Have any of the Fund’s predecessor funds offered co-investments over the last 10 years?</t>
  </si>
  <si>
    <t>5.4.1</t>
  </si>
  <si>
    <t>Has a transaction fee ever been charged to Limited Partner co-investors?</t>
  </si>
  <si>
    <t>5.4.2</t>
  </si>
  <si>
    <t>Has a management fee ever been charged to Limited Partner co-investors?</t>
  </si>
  <si>
    <t>5.4.3</t>
  </si>
  <si>
    <t>Has carried interest ever been charged to Limited Partner co-investors?</t>
  </si>
  <si>
    <t>5.4.4</t>
  </si>
  <si>
    <t>Describe how fees (including transaction and management fees) and carried interest (if any) have been charged in predecessor funds co-investments over the last 10 years.</t>
  </si>
  <si>
    <t>Description of how fees and carry have been charegd in predecessor funds</t>
  </si>
  <si>
    <t>5.4.5</t>
  </si>
  <si>
    <t>Have any co-investments been of a syndicated nature?</t>
  </si>
  <si>
    <t>5.4.6</t>
  </si>
  <si>
    <t>Have any co-investments involved co-underwriting pre-signing?</t>
  </si>
  <si>
    <t>5.4.7</t>
  </si>
  <si>
    <t>Have Limited Partner co-investors been offered governance rights (e.g., board seat or observer seat)?-</t>
  </si>
  <si>
    <t>5.4.8</t>
  </si>
  <si>
    <t>Describe instances where Limited Partner co-investors have been granted governance rights in predecessor funds co-investments over the last 10 years.</t>
  </si>
  <si>
    <t>5.4.9</t>
  </si>
  <si>
    <t>Describe how broken-deal expenses associated with co-investments are handled.</t>
  </si>
  <si>
    <t>Has the Firm carried out a GP-led secondary transaction over the last five years?</t>
  </si>
  <si>
    <t>GP-Led Secondaries / Continuation Funds</t>
  </si>
  <si>
    <t>6.1.1</t>
  </si>
  <si>
    <t>Was there a review of conflicts associated with every transaction by the LPAC?</t>
  </si>
  <si>
    <t>6.1.2</t>
  </si>
  <si>
    <t>Was there a status quo option available for existing Limited Partners in every transaction?</t>
  </si>
  <si>
    <t>6.1.3</t>
  </si>
  <si>
    <t>Was General Partner carry rolled over at 100% in every transaction?</t>
  </si>
  <si>
    <t>6.1.4</t>
  </si>
  <si>
    <t>Were any portfolio companies in the process of an IPO or in pre-IPO discussions excluded from the transactions?</t>
  </si>
  <si>
    <t>Has the Firm carried out a continuation fund transaction over the last five years?</t>
  </si>
  <si>
    <t>6.2.1</t>
  </si>
  <si>
    <t>6.2.2</t>
  </si>
  <si>
    <t>6.2.3</t>
  </si>
  <si>
    <t>6.2.4</t>
  </si>
  <si>
    <t>Describe how the Firm reviews conflicts of interest related to a GP-led secondary or continuation fund transaction, including reviewing with the LPAC and Limited Partners. Provide context into the timing of the review, information shared to support the review and structure of the review. Identify how benefits received by the Firm that do not accrue to Limited Partners are handled. Identify how the Firm provides transparency surrounding participation in the transaction as acquirers by LPAC members or Firm affiliates.</t>
  </si>
  <si>
    <t>Describe the information flow the Firm provides related to a GP-led secondary or continuation fund transaction with the LPAC and the Limited Partners, included timing of information provided in advance of the decision making deadline, specifics into the types of information provided and the structure for providing information. Provide context into any additional steps the Firm takes to ensure information symmetry across all parties involved in the transaction.</t>
  </si>
  <si>
    <t>Describe how the Firm structures new fund documents, including side letters, tied to a GP-led secondary or continuation fund transaction. Provide context into how economic terms and legal terms are determined relative to the current LPA/side letters and the transparency provided surrounding any differences.</t>
  </si>
  <si>
    <t>Provide context into options presented to Limited Partners as part of the transaction, including if a status quo option (with the same economic terms) is provided. Identify any differences for Limited Partners in economic terms or legal terms for new or “rolling” Limited Partners.</t>
  </si>
  <si>
    <t>Description of options LPs receive during sample transaction</t>
  </si>
  <si>
    <t>Describe how the Firm determines the impact of any changes from the transactions on the General Partner economics, alignment of interests and “Key Person” provisions. Provide examples where there have been changes as a result of the transactions and the Firm’s management of those changes.</t>
  </si>
  <si>
    <t>Describe how the Firm develops the rationale for the transactions to take place via a fund restructuring, GP-led secondary or continuation fund as compared to alternative options such as a fund extension or a traditional exit.</t>
  </si>
  <si>
    <t>Provide context into the process for identifying the bidding universe and the valuations process with the transactions, including how the Firm identifies potential acquirers and if the Firm involves secondary managers, third party advisers and/or valuations providers in the process and the structure of those arrangements.</t>
  </si>
  <si>
    <t>Describe how the Firm structures fees associated with the transactions, including any established policy surrounding how broken deal fees/termination fees are handled, how transaction fees/costs are shared between Limited Partners and the General Partner, how the management fee is structured and how carry is distributed to the General Partner versus committed to the new Fund.</t>
  </si>
  <si>
    <t>Describe how the Firm discloses information regarding any related deals between the General Partner and acquirers (e.g., stapled transactions or side deals).</t>
  </si>
  <si>
    <t>Describe the Fund’s approach to credit facilities, including the intended use of proceeds, the potential use of proceeds (and how they compare to the intended use of proceeds), the selection process for lenders, the structure of covenant agreements and maximum thresholds related to days outstanding and percentage of uncalled capital. Provide context into if portfolio companies can borrow from credit facilities.</t>
  </si>
  <si>
    <t>Credit Facilities</t>
  </si>
  <si>
    <t>Have any of the Fund’s predecessor funds used subscription lines of credit in the past five years?</t>
  </si>
  <si>
    <t>7.2.1</t>
  </si>
  <si>
    <t>Describe how the Fund’s predecessor funds have used subscription lines of credit over the past five years, including the benefits derived from the use for the Fund and Limited Partners, impact on the experience for Limited Partners (such as Included Investors, transfer rights, opt outs, documentation requirements by the lender, information required by the Firm to support facility) and tax impacts. Provide context into the use of the proceeds from the subscription lines of credit.</t>
  </si>
  <si>
    <t>Is the Fund currently using a subscription line of credit?</t>
  </si>
  <si>
    <t>Yes / no</t>
  </si>
  <si>
    <t>7.3.1</t>
  </si>
  <si>
    <t>Describe the Fund’s current subscription line of credit.</t>
  </si>
  <si>
    <t>Describe current subscription line</t>
  </si>
  <si>
    <t>Have the Fund’s predecessor funds used a different form of credit facility (e.g., NAV-based facility, hybrid facility, umbrella facility, ESG-linked facility or management fee facility) in the past five years?</t>
  </si>
  <si>
    <t>7.4.1</t>
  </si>
  <si>
    <t>Describe how the Fund’s predecessor funds have used different forms of credit facilities (e.g., NAV-based facility, hybrid facility, umbrella facility, ESG-linked facility or management fee facility) over the past five years, including the benefits derived from the use for the Fund and Limited Partners, impact on the experience for Limited Partners (such as Included Investors, transfer rights, opt outs, documentation requirements by the lender, information required by the Firm to support facility) and tax impacts. Provide context into the use of the proceeds from the credit facility.</t>
  </si>
  <si>
    <t>7.4.2</t>
  </si>
  <si>
    <t>Identify the steps that the Firm took to introduce these types of credit facilities to Limited Partners, including communication approach, reporting adjustments and impact on partnership agreements.</t>
  </si>
  <si>
    <t>7.4.3</t>
  </si>
  <si>
    <t>Describe the process that the Firm carried out to evaluate the use of a different form of credit facility over a subscription line of credit, with specific insight into the process the Firm undertook the first time using a different form of credit facility.</t>
  </si>
  <si>
    <t>Is the Fund currently using a different form of credit facility (as described above, other than a subscription line of credit)?</t>
  </si>
  <si>
    <t>7.5.1</t>
  </si>
  <si>
    <t>Describe the Fund’s current use of a different form of credit facility (as described above, other than a subscription line of credit).</t>
  </si>
  <si>
    <t>Identify the lead bank(s) and/or credit facility provider(s) used by the current Fund and/or the Fund’s predecessor funds for credit facilities over the past five years.</t>
  </si>
  <si>
    <t>Does the Firm provide quarterly/annual reporting for credit facilities aligned with ILPA’s recommendations in the 2020 Guidance - Enhancing Transparency Around Subscription Lines of Credit?</t>
  </si>
  <si>
    <t>7.7.1</t>
  </si>
  <si>
    <t>Describe any significant deviations between the Fund’s standard credit facility reporting and the quarterly/annual reporting for credit facilities as recommended in ILPA's 2020 Guidance - Enhancing Transparency Around Subscription Lines of Credit</t>
  </si>
  <si>
    <t>Describe the reporting the Fund provides Limited Partners on credit facilities, including the frequency of data, types of data and disclosure documentation source (e.g., Capital Account Statement, Schedule of Investments, Annual Reporting Supplement or stand alone report). Identify how the reporting has evolved and considerations for future enhancements. Provide context into how reporting differs among different types of credit facilities in use.</t>
  </si>
  <si>
    <t>Does the Fund provide Limited Partners with their Net IRR with and without the use of the subscription line of credit on a quarterly/annual basis?</t>
  </si>
  <si>
    <t>7.9.1</t>
  </si>
  <si>
    <t>Describe the methodology the Firm uses for calculating Net IRR with and without the use of the subscription line of credit.</t>
  </si>
  <si>
    <t>Does the Fund provide Limited Partners with a description of the loan covenants?</t>
  </si>
  <si>
    <t>Does the Fund's partnership agreement identify borrowing thresholds (e.g., based on a percentage of all uncalled capital or based on a percentage of total commitments)?</t>
  </si>
  <si>
    <t>Does the Fund's partnership agreement identify thresholds for maximum days outstanding?</t>
  </si>
  <si>
    <t>Does the Fund allow Limited Partners to opt out of a credit facility?</t>
  </si>
  <si>
    <t>Does the Fund provide Limited Partners with greater than 10 business days notice for capital calls, either generally or in specific circumstances (such as in cases where a single capital call is above an agreed and stated percentage of the total unfunded commitment)?</t>
  </si>
  <si>
    <t>Does the Fund provide Limited Partners with an estimate or estimated range of the amount of capital to be called and when (with the appropriate caveats regarding how amounts and timing may move)?</t>
  </si>
  <si>
    <t>Describe how the Fund uses the credit facility to provide Limited Partners with greater predictability of capital calls, including the impact on extended notice periods and forecasts.</t>
  </si>
  <si>
    <t>Does the Firm have a dedicated debt management team that supports the Fund?</t>
  </si>
  <si>
    <t>Investment Process</t>
  </si>
  <si>
    <t>Does the Firm have a dedicated operations team that supports the Fund?</t>
  </si>
  <si>
    <t>Does the Firm have a marketable securities trading operation that supports the Fund?</t>
  </si>
  <si>
    <t>Will the Firm actively manage the Fund’s foreign currency exposure?</t>
  </si>
  <si>
    <t>Describe the Firm’s deal sourcing capabilities. How is the sourcing process staffed, conducted and documented? Identify any technology tools (e.g., software, applications, information systems or portals) (as referenced in Appendix D) used. Describe the robustness and sustainability of the Firm’s proprietary network of contacts used to identify opportunities. Provide context on any organizations that the Firm will not typically source deals from.</t>
  </si>
  <si>
    <t xml:space="preserve">Describe sourcing process
Describe any ESG considerations used therein </t>
  </si>
  <si>
    <t>Describe the Firm’s screening and due diligence processes. How is each process staffed, conducted and documented? How long is a typical due diligence process? Describe the process used to identify attractive investment opportunities. What criteria are used to assess an investment’s attractiveness? Will the deal team be in charge of the investment until exit, or will other professionals be assigned post-acquisition? Include details on any due diligence checklists, internal reports, financial models and investment committee documents prepared, as well as any technology tools (e.g., software, applications, information systems or portals) (as referenced in Appendix D) used.</t>
  </si>
  <si>
    <t xml:space="preserve">Describe DD process and provide sample DDQ
Describe any ESG considerations used therein  </t>
  </si>
  <si>
    <t>Describe any functions performed by a third-party(s) in the sourcing, screening and due diligence processes (as referenced in Appendix D). Describe the Firm’s decision-making process for determining whether to engage a third-party in the investment process.</t>
  </si>
  <si>
    <t>Discuss third party relationships</t>
  </si>
  <si>
    <t>Describe the Firm's screening, due diligence and risk management processes prior to acquiring an investment, to protect against fraud, corruption or more general risks of a fund not gaining clear legal ownership of assets that the fund proposes to acquire.</t>
  </si>
  <si>
    <t>Describe how the Firm checks and determines the chain of title for all real assets, real estate or tangible personal property-collectible assets and secures adequate information to support management assertions under controlling accounting rules that the fund has clear legal ownership of the acquired assets.</t>
  </si>
  <si>
    <t>If applicable, provide examples of fraud, corruption or other potential asset ownership risks that the Firm previously identified in a potential investment. Explain how the Firm identified and managed those risks.</t>
  </si>
  <si>
    <t>Provide details on the Firm’s internal decision making and approval process, including details on the role of the Firm’s Investment Committee. If applicable, describe how various Investment Committees with the Firm work with each other.</t>
  </si>
  <si>
    <t>Provide breakdown of IC across relevant DEI metrics</t>
  </si>
  <si>
    <t>Describe the Firm’s approach to the valuation of investment opportunities and pricing discipline.</t>
  </si>
  <si>
    <t>Describe the Firm’s portfolio investment monitoring policy, including details about contact events (weekly, quarterly, board meetings, etc.). Provide context into any technology tools (e.g., software, applications, information systems or portals) used for communication, project management, document management and shared work with portfolio investments (as referenced in Appendix D). What information is required to be reported by the portfolio investments and on what frequency?</t>
  </si>
  <si>
    <t>Describe the Firm’s approach to board representation at its portfolio companies (e.g., minimum seats required or profile of Directors typically appointed – either General Partner employee or Independent board member).</t>
  </si>
  <si>
    <t>Provide breakdown of boards across relevant DEI metrics</t>
  </si>
  <si>
    <t>How many active portfolio companies is each Investment Professional (as defined in the Glossary) responsible for? In addition to active investments, how many deals in the pipeline is each Investment Professional responsible for? How were these number determined and how have they evolved over the Firm’s history? What is the Firm’s process for handling the bandwidth of Investment Professionals during periods of peak activity?</t>
  </si>
  <si>
    <t>Describe the Firm’s criteria for evaluating follow-on investments. Include a description of the Fund’s provisions for capital recycling and follow-on reserves.</t>
  </si>
  <si>
    <t>Describe the Firm’s strategy/criteria/plan for exiting investments. Include an analysis of past exits (e.g., IPO, trade sale, financial buyer, write-offs, GP-led secondary or through a SPAC) from the last two predecessor funds. Provide examples that illustrate the Firm’s decision making for choosing different types of exits.</t>
  </si>
  <si>
    <t>Describe the Firm’s policy on IPOs. If applicable, include information about any dedicated group that monitors the public markets in anticipation of an IPO.</t>
  </si>
  <si>
    <t>Describe the Firm’s processes for protecting against post-investment fraud and corruption. If applicable, identify any fraud and/or corruption that were detected in prior investments post-acquisition.</t>
  </si>
  <si>
    <t>Describe the Firm’s processes, if any, to monitor and verify the supply chains of the portfolio companies. If applicable, are portfolio companies typically members of organizations such as the Fair Labor Association?</t>
  </si>
  <si>
    <t>If applicable, provide examples of utilizing the management and/or capabilities of one investment to help another investment.</t>
  </si>
  <si>
    <t>Describe the hedging policy that will be employed by the Fund. Will the Fund employ an active, passive or no policy? Describe any other fund (active or liquidated) managed by the Firm that uses/used a different policy and explain the rationale for the differences.</t>
  </si>
  <si>
    <t>Provide the shared work history of the Firm’s Principals.</t>
  </si>
  <si>
    <t>Team</t>
  </si>
  <si>
    <t>Describe how Team Members (as defined in the Glossary) communicate and work together internally, including any technology tools (e.g., software, applications, information systems or portals) used for e-mail, chat, project management, document management and shared work (as referenced in Appendix D).</t>
  </si>
  <si>
    <t>Describe the co-operation and communication between the Firm’s various offices. How often do the different offices meet in person? How often do the different offices meet virtually?</t>
  </si>
  <si>
    <t>Describe the Firm’s remote work policy, including the type of equipment provided to Firm employees. Provide context into changes made to the Firm’s policy since 2020 and any future policy implementation that is different than the pre-2020 approach.</t>
  </si>
  <si>
    <t>Describe the Firm’s process and policy for recruiting and hiring staff. Provide context into the Firm’s current recruitment plans. Identify to what extent background checks are involved and how objective references are obtained.</t>
  </si>
  <si>
    <t>Describe the Firm’s formal employee engagement, retention and advancement programs (e.g., mentorship/sponsorship networks, employee resource or affinity groups).</t>
  </si>
  <si>
    <t>Describe other benefits (not covered by the compensation structure) Team Members receive that help with retention (e.g., 401(k) matching, paid time off, medical insurance, dental insurance, vision insurance, life insurance, gym membership, wellness programs or tuition reimbursement).</t>
  </si>
  <si>
    <t>Does the Firm have a formal training approach in place?</t>
  </si>
  <si>
    <t>9.8.1</t>
  </si>
  <si>
    <t>Describe the Firm’s approach to training, including the Firm’s historical experience in this area. Provide context into the training provider(s) (internal vs. third-party provider(s)) (as referenced in Appendix D), topics of training, job levels and roles that receive the training and frequency of training</t>
  </si>
  <si>
    <t>Describe the compensation structure (e.g., salary, bonus, group/individual performance incentives, profit sharing, equity ownership or carried interest) for all Team Members. Include details on the allocation of the carried interest among Principals and others inside/outside the organization.</t>
  </si>
  <si>
    <t>Provide compensation plans</t>
  </si>
  <si>
    <t>Alignment of Interests</t>
  </si>
  <si>
    <t>Describe how the Fund’s allocation of carried interest compares with the allocation of carried interest in the predecessor fund.</t>
  </si>
  <si>
    <t>Provide description of carry</t>
  </si>
  <si>
    <t>Provide details on any separate compensation Team Members receive outside of the management of the Fund or predecessor funds or by any portfolio companies directly.</t>
  </si>
  <si>
    <t>How is the carried interest vested for those parties that participate? What happens to the unvested carry of former Team Members?</t>
  </si>
  <si>
    <t>Describe how the General Partner’s contribution for investments is allocated among the team.</t>
  </si>
  <si>
    <t>Will all the Firm’s Principals and/or affiliates invest in the Fund?</t>
  </si>
  <si>
    <t>Describe how any Principal or affiliate of the General Partner will invest in the Fund (outside of the General Partner’s commitment).</t>
  </si>
  <si>
    <t>Describe how the General Partner’s contribution for investments will be financed, including any commitments financed through means other than cash.</t>
  </si>
  <si>
    <t>Will any commitments from the General Partner and/or any of its Principals be leveraged or loaned?</t>
  </si>
  <si>
    <t>Will any commitments from the General Partner and/or any of its Principals be financed through long-term indebtedness?</t>
  </si>
  <si>
    <t>Will any commitments from the General Partner and/or any of its Principals be financed with deferred management fees?</t>
  </si>
  <si>
    <t>Will any commitments from the General Partner and/or any of its Principals be financed with assets from another investment managed by the Firm?</t>
  </si>
  <si>
    <t>Will any commitments from the General Partner and/or any of its Principals be financed via the proceeds of a credit facility?</t>
  </si>
  <si>
    <t>Will any commitments from the General Partner and/or any of its Principals be financed from affiliates or individuals/entities outside of the General Partner and/or Principals?</t>
  </si>
  <si>
    <t>Can any commitments from the General Partner and/or any of its Principals be increased and/or decreased after final close?</t>
  </si>
  <si>
    <t>Were there any carry clawback situations in any of the Firm’s prior funds?</t>
  </si>
  <si>
    <t>10.16.1</t>
  </si>
  <si>
    <t>Describe any clawback situation that occurred in any of the Firm’s prior funds.</t>
  </si>
  <si>
    <t>Describe the markets in which the Fund will operate and provide an overview of the current opportunities. Why is the opportunity to invest in this market particularly attractive during the Fund’s investment period?</t>
  </si>
  <si>
    <t>Market Environment</t>
  </si>
  <si>
    <t>Describe how the current market environment compares/differs to that of the Fund’s predecessor funds.</t>
  </si>
  <si>
    <t>Describe how the Fund’s pipeline of new investments compares/differs to that of the Fund’s predecessor funds.</t>
  </si>
  <si>
    <t>Provide an overview of the Fund’s pipeline of investment opportunities (as referenced in Appendix A).</t>
  </si>
  <si>
    <t>Describe and list the Fund’s direct competitors.</t>
  </si>
  <si>
    <t>Provide information on the fee structures for each vehicle of the last two predecessor funds in the Fund family and the blended LP effective fee for each of the last two predecessor funds (vs. the stated rack rate). Provide a Summary of Key Terms for the Fund and a Summary of Changes relative to the last two predecessor funds (as referenced in Appendix A).</t>
  </si>
  <si>
    <t>Fund Terms</t>
  </si>
  <si>
    <t>Describe the processes, how the work is carried out (internal vs. third-party provider(s)) and any technology tools (e.g., software, applications, information systems or portals) (as referenced in Appendix D) the General Partner uses to calculate and verify the management fees (including those that are no longer charged on Initial Commitment), carried interest, preferred return hurdle, clawback and distribution waterfall.</t>
  </si>
  <si>
    <t>Does the Fund offer each Limited Partner a choice of compensation options (e.g. (a) 2% management fee/20% carry or (b) 2.5% management fee/15% carry)?</t>
  </si>
  <si>
    <t>12.3.1</t>
  </si>
  <si>
    <t>Describe any different compensation options (e.g. (a) 2% management fee/20% carry or (b) 2.5% management fee/15% carry) that are offered to each Limited Partner.</t>
  </si>
  <si>
    <t>Have any prospective investors in the Fund received any side agreements or rights (“side letters”), whether in-writing or verbally? If ‘yes’, provide a copy of the terms provided in the “side letters” (as referenced in Appendix A).</t>
  </si>
  <si>
    <t>12.4.1</t>
  </si>
  <si>
    <t>Will the terms in such side letters be offered to all Limited Partners that request them?</t>
  </si>
  <si>
    <t>Describe any circumstance in which one or more Limited Partner(s) is not investing under the same terms as other Limited Partners. Provide details on whether gains and fees are allocated differently among Limited Partners invested in different classes.</t>
  </si>
  <si>
    <t>Will the Fund prohibit in-specie distributions?</t>
  </si>
  <si>
    <t>12.6.1</t>
  </si>
  <si>
    <t>Describe the Fund’s policy for making cash or in-specie distributions. Provide details on the prior history of in-specie distributions.</t>
  </si>
  <si>
    <t>Are Limited Partners permitted to opt out of certain Fund investments?</t>
  </si>
  <si>
    <t>12.7.1</t>
  </si>
  <si>
    <t>Describe the Fund’s policy allowing Limited Partners to opt-out of an investment. What are the circumstances for allowing an opt-out?</t>
  </si>
  <si>
    <t>Does the waterfall provision within the Fund's partnership agreement specify that the date used to calculate the General Partner's preferred return hurdle aligns to when the credit facility is drawn, rather than when capital is ultimately called from the Limited Partners?</t>
  </si>
  <si>
    <t>12.8.1</t>
  </si>
  <si>
    <t>Describe the methodology the Firm uses for calculating the General Partner’s preferred return hurdle.</t>
  </si>
  <si>
    <t>12.8.2</t>
  </si>
  <si>
    <t>Provide a working example showing a preferred return being reached, including scenarios that would increase the preferred return, or prevent its decline, other than via traditional investment gains or losses (e.g., effects of credit facility or investment write-offs) (as referenced in Appendix A).</t>
  </si>
  <si>
    <t>Describe the methodology the Firm uses for the Fund’s distribution waterfall.</t>
  </si>
  <si>
    <t>Provide a working example of the predecessor fund’s distribution waterfall, noting any variations from the expected calculations for the Fund (as referenced in Appendix A).</t>
  </si>
  <si>
    <t>Is carried interest charged on gains net of management fees and/or expenses?</t>
  </si>
  <si>
    <t>Describe the Fund’s carried interest charge by the General Partner and its basis (e.g., whole fund or deal-by-deal). Describe the specific milestones that need to be met before the General Partner can start taking/take additional carry. Include details on whether carried interest is charged on gains gross or net of management fees and expenses.</t>
  </si>
  <si>
    <t>Describe the Fund’s clawback provision and whether it is guaranteed by the General Partner on a joint or several basis. State the Fund’s policy on holding a portion of carried interest in escrow. Provide context into when a realized carried interest clawback position (should the Fund experience this) is payable to Limited Partners.</t>
  </si>
  <si>
    <t>Are clawback amounts gross of taxes paid?</t>
  </si>
  <si>
    <t>Provide the rationale for the treatment of the clawback (e.g. rationale into clawback amounts being net of taxes paid or gross of taxes paid). If clawback amounts are net of taxes paid, provide the applied tax rate being used and the rationale behind the specific applied tax rate.</t>
  </si>
  <si>
    <t>Identify if the Firm/Management Company or its affiliates receive fees for any services provided either directly or indirectly to portfolio companies of the Fund or the Fund itself. Provide context into the nature of the services and the amounts paid to the Firm/Management Company or its affiliates with additional insight into any offsets applied against the management fee based on the amounts paid.</t>
  </si>
  <si>
    <t>Does the Fund intend to disclose the management fee basis calculation, and each element of the basis, in a separate schedule for Limited Partners?</t>
  </si>
  <si>
    <t>State the Fund’s management fees and other amounts payable to the General Partner, including the frequency and the formulas used to determine such fees. Provide context into when the calculation of the management fee basis is not based purely on a Limited Partner’s initial commitment, providing details on each element of the basis (e.g., unrealized investments’ remaining costs, applicable write-downs and write-offs or other adjustments), and identify when the management fee basis is updated for each charge (e.g., quarterly, semi-annually or annually).</t>
  </si>
  <si>
    <t>Does the Fund utilize a “Deemed Contribution” structure, in which the General Partner waives management fees and calls the equivalent amount to fund investments on behalf of the General Partner?</t>
  </si>
  <si>
    <t>State the Fund’s provisions regarding the transferability of partnership interests.</t>
  </si>
  <si>
    <t>State the standards of exculpation and indemnification that apply to the General Partner and related parties. If there are differences between the carveouts for each standard, provide the rationale. Provide the rationale for indemnifying any parties who are not related to the General Partner.</t>
  </si>
  <si>
    <t>Are costs related to the formation of the Fund capped?</t>
  </si>
  <si>
    <t>12.22.1</t>
  </si>
  <si>
    <t>Describe the structure of the organizational expense cap, including the impact of any costs above the agreed upon cap with offsets against the management fee. Identify if the costs of side letter negotiations and the MFN election process are included. Provide context into size of the organization expenses of the Fund relative to the last two predecessor funds.</t>
  </si>
  <si>
    <t>In the Expense Category section of the table below - indicate whether the Firm or Fund pays the following costs (e.g., whether the cost is covered under the management fee (absorbed by the Firm) or allocated as a partnership expense to the Fund). For instances where costs are split between the Firm/Fund (e.g. only a portion is allocated as a partnership expense to the Fund), provide the percentage (%) that is applied to each. 
 For those cost categories allocated to the Fund, provide the rationale. Identify any instances where the allocation has evolved from predecessor funds.
 In the Fee Type section of the table below - include information on which fees charged to portfolio companies are offset against the management fee and at what percentage.
 See table below</t>
  </si>
  <si>
    <t>Accounting, Administration and IT</t>
  </si>
  <si>
    <t>Firm, fund, split firm / fund</t>
  </si>
  <si>
    <t>Audit and Tax Preparatory</t>
  </si>
  <si>
    <t>Bank Fees (including interest/fees associated with credit facilities)</t>
  </si>
  <si>
    <t>Custody Fees</t>
  </si>
  <si>
    <t>Due Diligence</t>
  </si>
  <si>
    <t>Legal (including side letter costs)</t>
  </si>
  <si>
    <t>Organization Costs (including overhead, operating expenses and employee compensation)</t>
  </si>
  <si>
    <t>Other Travel and Entertainment (including non-commercial flights)</t>
  </si>
  <si>
    <t>Other (including regulatory and compliance costs or penalties)</t>
  </si>
  <si>
    <t>Placement Agent Fees</t>
  </si>
  <si>
    <t>Rationale for Costs Allocated to Fund</t>
  </si>
  <si>
    <t>Advisory Fees</t>
  </si>
  <si>
    <t>Included in offset / offset % applied</t>
  </si>
  <si>
    <t>Broken Deal Fees</t>
  </si>
  <si>
    <t>Capital Markets Fees</t>
  </si>
  <si>
    <t>Director’s Fees</t>
  </si>
  <si>
    <t>Monitoring Fees</t>
  </si>
  <si>
    <t>Transaction and Deal Fees</t>
  </si>
  <si>
    <t>Detail all matters referred to the Firm’s internal advisory board(s), including any currently unresolved matters. Describe any additional governing/advisory bodies that impact the management or investment activity of the Firm (e.g., CEO Circle, operating committee or management affiliate).</t>
  </si>
  <si>
    <t>Detail matters referred to internal advisory boards</t>
  </si>
  <si>
    <t>Firm Governance / Risk / Compliance</t>
  </si>
  <si>
    <t>Detail how the Firm’s policies (e.g., Compliance Manual or Code of Conduct/Code of Ethics) are supervised, monitored and enforced, as well as the process for periodic reviews and updates. Identify how the policies are communicated to employees and any training employees receive related to the policies. Provide context into how violations of the Firm’s policies are reported and managed.</t>
  </si>
  <si>
    <t>Detail enforcement processes around firm policies</t>
  </si>
  <si>
    <t>Describe the Firm’s compliance policies, including information on the procedures and internal controls in place to address conflicts of interest, anti-corruption, misuse of gifts and hospitality, improper expenses, insider trading and to prevent the Fund from being used for personal gain. Provide context into the steps taken if issues are identified and actions the Firm has taken when issues have been identified.</t>
  </si>
  <si>
    <t>Copies of compliance policies</t>
  </si>
  <si>
    <t>Describe the Firm’s Conflicts of Interest policy. Provide context into any conflicts of interest (potential, current and historic) within the Firm, and explain how they have been/are identified, managed, disclosed (to LPAC or otherwise) and resolved.</t>
  </si>
  <si>
    <t>Copies of conflicts of interest policy</t>
  </si>
  <si>
    <t>Describe how the Firm works with its portfolio companies (where the Firm holds a significant or controlling interest) in relation to implementing policies (e.g., Compliance Manual or Code of Conduct/Code of Ethics). Provide context into how the Firm works with its portfolio companies to establish, execute and monitor core controls over processes (e.g., cash flows, conflicts of interest, corruption or fraud).</t>
  </si>
  <si>
    <t>Description around relationship between firm and portcos</t>
  </si>
  <si>
    <t>What is the Firm’s policy of personal investments by any employees or affiliates in deals reviewed by the General Partner (both accepted and rejected)? If applicable, provide a list of all previous investments of this nature.</t>
  </si>
  <si>
    <t>Copies of pesonal investment policies</t>
  </si>
  <si>
    <t>Describe the Firm’s policies on the handling and safeguarding of any material, non-public information, including digital and physical access to the information. Identify how the policies have been adapted to address remote work.</t>
  </si>
  <si>
    <t>Indicate any security requirements for Firm employees working remotely (e.g., secured network, access using VPN or multi-factor authentication). Identify any differences in access to information and processes (e.g., access to computer network, sensitive information, hard copy files or signatures for cash controls) between working in the office and working remotely.</t>
  </si>
  <si>
    <t>Describe the Firm’s policies on political contributions (e.g., to candidates, to political parties or through PACs/Super PACs) and charitable contributions (e.g. trade associations). Identify how political and charitable contributions are monitored, assessed and approved, as well as the disclosures surrounding such contributions. Provide details on any political or charitable contributions made by the Firm and/or Firm employees in the last five years, including monetary and non-monetary contributions.</t>
  </si>
  <si>
    <t>Describe the Firm’s policies on working with lobbyists. Provide details on any payments or contributions to lobbyists made by the Firm and/or Firm employees in the last five years, including monetary and non-monetary payments/contributions.</t>
  </si>
  <si>
    <t>Describe the role of compliance staff in the Firm, including the leadership, staffing levels, reporting structure and responsibilities carried out by compliance staff. Provide details on any compliance technology tools (e.g., software, applications, information systems or portals) (as referenced in Appendix D) used. Provide context into any additional function compliance staff plays within the Firm and how conflicts of interest are addressed.</t>
  </si>
  <si>
    <t>Provide context into any compliance responsibilities provided by a third-party(s) (as referenced in Appendix D).</t>
  </si>
  <si>
    <t>Describe the Firm’s approach to risk management and provide details into the Risk Management policy. What types of risks are monitored and how are they measured? Include any distinctions between investment risk and enterprise risk.</t>
  </si>
  <si>
    <t>Describe the role risk management staff play in the Firm, including the leadership, staffing levels, reporting structure and responsibilities carried out by risk management staff. Provide details on any risk management technology tools (e.g., software, applications, information systems or portals) (as referenced in Appendix D) used. Provide context into any additional function risk management staff plays within the Firm and how conflicts of interest are addressed.</t>
  </si>
  <si>
    <t>Provide context into any risk management responsibilities provided by a third-party(s) (as referenced in Appendix D).</t>
  </si>
  <si>
    <t>Describe the Firm’s policies and protections for whistleblowers.</t>
  </si>
  <si>
    <t>Is the Firm (as defined on the cover page) a registered investment advisor or broker-dealer with the SEC?</t>
  </si>
  <si>
    <t>13.17.1</t>
  </si>
  <si>
    <t>Describe the regulatory bodies that have oversight of the Firm, and its affiliated entities, including any Investment Advisor or Broker-Dealer registrations. Identify the Firm’s policies for remaining compliant with these bodies.</t>
  </si>
  <si>
    <t>Does the Firm communicate with Limited Partners about any compliance or other issues that regulatory bodies (such as the SEC) identify during an examination?</t>
  </si>
  <si>
    <t>13.18.1</t>
  </si>
  <si>
    <t>Describe the communication the Firm provides Limited Partners related to any compliance or other issues that regulatory bodies (such as the SEC) identify during an examination, including timing and nature of the communication provided should any issues be identified (e.g., only upon request or by default to all Limited Partners). Provide context into the role Limited Partners and/or the LPAC will have in addressing the issues identified and required steps to fix.</t>
  </si>
  <si>
    <t>Has a Regulatory Exam Deficiency Letter (e.g. SEC Deficiency Letter) been issued to the Firm? If ‘yes’, provide a copy of the letter (as referenced in Appendix A).</t>
  </si>
  <si>
    <t>Describe any compliance or other issues that regulatory bodies (such as the SEC) have identified during an examination of the Firm, including any instances where a SEC Deficiency Letter was issued. Provide context into latest date of regulatory review across each regulatory body, including any compliance or other issues identified and the remedial steps taken by the Firm.</t>
  </si>
  <si>
    <t>Detail the processes and procedures for capital movements (capital calls, transfers of cash, investment acquisitions and distributions).</t>
  </si>
  <si>
    <t>Does the Firm use blockchain technology as part of its capital movements processes?</t>
  </si>
  <si>
    <t>Does the Firm seek an examination of its internal controls (e.g., SSAE 18 or ISAE 3402) on a periodic basis? If ‘yes’, provide a copy of the examination reports (as referenced in Appendix A).</t>
  </si>
  <si>
    <t>13.23.1</t>
  </si>
  <si>
    <t>Describe any examinations of internal controls (e.g., SSAE 18 or ISAE 3402) the Firm has undertaken, including the audit standard, report type, date of last audit, coverage state date, coverage end date and scope of examination.</t>
  </si>
  <si>
    <t>Does the Firm receive the internal control reports (e.g., SSAE 18 or ISAE 3402) from key third-party(s)/suppliers? If ‘yes’, provide a copy of the reports (as referenced in Appendix A).</t>
  </si>
  <si>
    <t>Will the Firm actively engage in crypto currency investments with cash holdings?</t>
  </si>
  <si>
    <t>Is the Firm and/or Fund regulated for AML/CFT purposes?</t>
  </si>
  <si>
    <t>Describe the Firm’s policies, procedures, systems and controls for managing AML/CFT matters in its operations (including with respect to the Fund). Provide context into how these policies, procedures, systems and controls comply with the relevant regulatory and legal requirements, including any AML/CFT supervisory agencies that cover the Firm and/or Fund’s regulation.</t>
  </si>
  <si>
    <t>Describe the Firm’s Privacy policy, including any policies and practices the Firm has in place to ensure compliance with GDPR. Provide context into any violations of GDPR by the Firm in the last five years.</t>
  </si>
  <si>
    <t>Describe the types of insurance coverage the Firm maintains (e.g., fidelity bond insurance, errors and omission insurance, director’s and officer’s insurance or cyber threats insurance). Provide details into the dollar amount of insurance coverage held. Provide context into any material claims made against these policies in the last five years.</t>
  </si>
  <si>
    <t>Have any of the portfolio companies or properties (where the Firm held a significant or controlling interest) within the Fund family ever filed for bankruptcy?</t>
  </si>
  <si>
    <t>Track Record</t>
  </si>
  <si>
    <t>14.1.1</t>
  </si>
  <si>
    <t>Describe any situation in which a portfolio company or property (where the Firm held a significant or controlling interest) within the Fund family has filed for bankruptcy.</t>
  </si>
  <si>
    <t>Description of bankruptcy scenario</t>
  </si>
  <si>
    <t>Have any of the Firm’s portfolio companies or properties (where the Firm held a significant or controlling interest) within the Fund family ever failed to make payments under any secured or unsecured indebtedness?</t>
  </si>
  <si>
    <t>14.2.1</t>
  </si>
  <si>
    <t>Describe any situation in which a portfolio company or property (where the Firm held a significant or controlling interest) within the Fund family has failed to make payments under any secured or unsecured indebtedness.</t>
  </si>
  <si>
    <t>Description of failure to pay</t>
  </si>
  <si>
    <t>Have any of the Firm’s portfolio investments ever received a modified audit opinion during the Firm’s period of ownership?</t>
  </si>
  <si>
    <t>14.3.1</t>
  </si>
  <si>
    <t>Describe any modified audit opinions received by the Firm’s portfolio investments during the Firm’s period of ownership.</t>
  </si>
  <si>
    <t>Are any investments in the Fund’s predecessor funds track record excluded from the provided appendices?</t>
  </si>
  <si>
    <t>14.4.1</t>
  </si>
  <si>
    <t>Describe any investments in the Fund’s predecessor funds track record that are not being included in the provided appendices. Provide the rationale for excluding them.</t>
  </si>
  <si>
    <t>Provide 3-5 examples of active/exited investments with an investment multiple (TVPI) below 1.0x in the predecessor fund. Describe what went wrong, action taken and how (and when) outside experts were brought in.</t>
  </si>
  <si>
    <t>Describe the most appropriate private and public market benchmarks for the Fund’s last two predecessor funds. Compare the Limited Partner returns – both with and without the use of credit facility – of the predecessor funds with the relevant private and public market benchmarks (as referenced in Appendix A). Describe the consistency and dispersion of the returns.</t>
  </si>
  <si>
    <t>For portfolio companies that were exited via an IPO, provide the offering price and a graph from the time of the listing and indicate when the fund sold and/or distributed shares (as referenced in Appendix A). Indicate if any of the Fund’s predecessor funds sold its interests at the time of the IPO.</t>
  </si>
  <si>
    <t>For the responsibilities associated with accounting, tax, fund administration and audit performed in-house: Describe how these responsibilities are carried out inside the Firm, including the leadership, staffing levels and reporting structure of the staff. Provide details on any technology tools (e.g., software, applications, information systems or portals) (as referenced in Appendix D) used, any internal controls (e.g., SSAE 18 or ISAE 3402) the Firm has undertaken, as well as context into any manual processes and the controls behind these processes. Provide context into any additional function the staff plays within the Firm and how conflicts of interest are addressed.</t>
  </si>
  <si>
    <t>Accounting / Valuation</t>
  </si>
  <si>
    <t>For the responsibilities associated with accounting, tax, fund administration and audit performed by a third-party(s) (as referenced in Appendix D): Provide details on the third-party provider(s), including context into the selection process for the provider(s), the Firm’s decision making process for determining to use the provider(s), any changes in the provider(s) over the last five years and the process in place for oversight of the work carried out by the provider(s).</t>
  </si>
  <si>
    <t>For the responsibilities associated with valuation performed in-house: Describe how these responsibilities are carried out inside the Firm, including the leadership, staffing levels and reporting structure of the staff. Provide details on any technology tools (e.g., software, applications, information systems or portals) (as referenced in Appendix D) used, any internal controls (e.g., SSAE 18 or ISAE 3402) the Firm has undertaken, as well as context into any manual processes and the controls behind these processes. Provide context into any additional function the staff plays within the Firm and how conflicts of interest are addressed.</t>
  </si>
  <si>
    <t>For the responsibilities associated with valuation performed by a third-party(s) (as referenced in Appendix D): Provide details on the third-party provider(s), including context into the selection process for the provider(s), Firm’s decision making process for determining to use the provider(s), any changes in the provider(s) over the last five years and the process in place for oversight of the work carried out by the provider(s).</t>
  </si>
  <si>
    <t>Has the Firm’s Valuation Policy remained significantly unchanged over the past five years?</t>
  </si>
  <si>
    <t>15.5.1</t>
  </si>
  <si>
    <t>Describe any significant changes in the Firm’s Valuation Policy (as referenced in Appendix A) in the last five years.</t>
  </si>
  <si>
    <t>What accounting principles does the Fund operate under? If not GAAP, does the Fund provide a GAAP equivalent statement?</t>
  </si>
  <si>
    <t>Will the Fund follow the most recent version of the appropriate internationally recognized valuation standards (e.g. IPEV Valuation Guidelines)?</t>
  </si>
  <si>
    <t>15.7.1</t>
  </si>
  <si>
    <t>Describe any deviations between the Fund’s Valuation Policy and the appropriate internationally recognized valuation standards (e.g. IPEV Valuation Guidelines).</t>
  </si>
  <si>
    <t>Will the Fund’s investments be valued by an independent, unaffiliated valuation firm (as referenced in Appendix D)?</t>
  </si>
  <si>
    <t>15.8.1</t>
  </si>
  <si>
    <t>Describe how the Fund’s investments will be valued by an independent, unaffiliated valuation firm (as referenced in Appendix D).</t>
  </si>
  <si>
    <t>Will the Fund’s LPAC approve or review the valuation methodology and/or policy?</t>
  </si>
  <si>
    <t>15.9.1</t>
  </si>
  <si>
    <t>Describe any role the Fund’s LPAC plays in approving or reviewing the valuation methodology and/or policy, including the frequency (audit periods or unaudited periods).</t>
  </si>
  <si>
    <t>Is the Fund’s audit firm independent from the Firm and Fund, including no family members (by blood or marriage) that are employed by the Fund and Firm (plus the Firm’s Principals and affiliates) or any other affiliation that could create a perceived conflict?</t>
  </si>
  <si>
    <t>15.10.1</t>
  </si>
  <si>
    <t>Identify any instances where the Fund’s audit firm is not independent from the Firm and Fund, including no family members (by blood or marriage) that are employed by the Fund and Firm (plus the Firm’s Principals and affiliates) or any other affiliation that could create a perceived conflict.</t>
  </si>
  <si>
    <t>Describe how the Fund is audited by its audit firm (as referenced in Appendix D).</t>
  </si>
  <si>
    <t>Are there any services that the Fund’s audit firm provides the Fund and Firm (plus the Firm’s Principals and affiliates) beyond audit services?</t>
  </si>
  <si>
    <t>Have any of the funds managed by the Firm ever received a modified audit opinion?</t>
  </si>
  <si>
    <t>15.13.1</t>
  </si>
  <si>
    <t>Identify any instance where the funds managed the Firm received a modified audit opinion.</t>
  </si>
  <si>
    <t>Does the Fund use an independent, unaffiliated Fund Administrator (as referenced in Appendix D)?</t>
  </si>
  <si>
    <t>Has the Firm established an internal audit function?</t>
  </si>
  <si>
    <t>15.15.1</t>
  </si>
  <si>
    <t>How often are internal control audits performed? Describe any ‘non-conformity’ the internal audit team has identified and what the Firm has done or is doing to resolve the non-conformity.</t>
  </si>
  <si>
    <t>Have there been any major control weaknesses identified from the internal control audits?</t>
  </si>
  <si>
    <t>15.16.1</t>
  </si>
  <si>
    <t>What has the Firm done to resolve the identified control weaknesses?</t>
  </si>
  <si>
    <t>Have carry payments and allocation in prior funds been audited (as part of an annual audit of the Firm and its funds) to ensure they reflect the terms and conditions in the Limited Partnership Agreement?</t>
  </si>
  <si>
    <t>Will carry payments and allocation associated with the Fund be audited (as part of an annual audit of the General Partner and its funds)?</t>
  </si>
  <si>
    <t>Will the scope of the audit include the examination of a sampling of Capital Account Statements, fees and expense captured through the ILPA Reporting Template, as well as the waterfall calculation and the calculation’s constituent inputs?</t>
  </si>
  <si>
    <t>For the responsibilities associated with reporting and investor relations performed in-house: Describe how these responsibilities are carried out inside the Firm, including the leadership, staffing levels and reporting structure of the staff. Provide details on any technology tools (e.g., software, applications, information systems or portals) (as referenced in Appendix D) used, any internal controls (e.g., SSAE 18 or ISAE 3402) the Firm has undertaken, as well as context into any manual processes and the controls behind these processes. Provide context into any additional function the staff plays within the Firm and how conflicts of interest are addressed.</t>
  </si>
  <si>
    <t>Reporting</t>
  </si>
  <si>
    <t>For the responsibilities associated with reporting and investor relations performed by a third-party(s) (as referenced in Appendix D): Provide details on the third-party provider(s), including context into the selection process for the provider(s), the Firm’s decision making process for determining to use the provider(s), any changes in the provider(s) over the last five years and the process in place for oversight of the work carried out by the provider(s).</t>
  </si>
  <si>
    <t>Describe the reporting provided to Limited Partners, including details on the frequency, types of documents/data provided and format (e.g., teleconferences, data portal, PDF, spreadsheet or email).</t>
  </si>
  <si>
    <t>Describe any differentiated reporting the Fund has previously agreed to provide specific Limited Partners based on side letter provisions with those Limited Partners.</t>
  </si>
  <si>
    <t>Will the Fund’s standard reporting package include the majority of content found in the ILPA Reporting Best Practices (Reporting Template, Quarterly Reporting Standards, Capital Call/Distributions Template and Subscription Lines of Credit)?</t>
  </si>
  <si>
    <t>If applicable, will the Fund use a Fund Administration or other third-party service provider that has the capability to use (or uses) the ILPA Reporting Best Practices (Reporting Template, Quarterly Reporting Standards, Capital Call/Distributions Template and Subscription Lines of Credit)?</t>
  </si>
  <si>
    <t>Describe any significant deviations between the Fund’s standard reporting package and the ILPA Reporting Best Practices (Reporting Template, Quarterly Reporting Standards and Capital Call/Distributions Template).</t>
  </si>
  <si>
    <t>Will the ILPA Reporting Template for Fees, Expenses and Carried Interest be completed and provided to all the Fund’s Limited Partners on a regular basis?</t>
  </si>
  <si>
    <t>Will the ILPA Standardized Capital Call and Distribution Template be completed and provided to all the Fund’s Limited Partners on a regular basis for cash and non-cash activities?</t>
  </si>
  <si>
    <t>Does the Firm have an investor portal for Limited Partners to access Fund information?</t>
  </si>
  <si>
    <t>16.10.1</t>
  </si>
  <si>
    <t>For any investor portal used by Limited Partners to access Fund information, describe the types of documents/data available through the investor portal, the functionality provided on the investor portal and security surrounding the investor portal, including the types of information Firm employees can access. Indicate any changes that have taken place in the last five years to the investor portal and any plans for future development of the investor portal.</t>
  </si>
  <si>
    <t>Describe how the Fund handles requests for information outside of the standard reporting package.</t>
  </si>
  <si>
    <t>Does the Firm claim compliance with the Global Investment Performance Standards (GIPS®)? If ‘yes’, please provide a copy of the latest GIPS Report (as referenced in Appendix A) for the Fund being evaluated.</t>
  </si>
  <si>
    <t>16.12.1</t>
  </si>
  <si>
    <t>Has the Fund performance provided as part of the due diligence process been prepared in accordance with the Global Investment Performance Standards (GIPS®)?</t>
  </si>
  <si>
    <t>16.12.2</t>
  </si>
  <si>
    <t>Has the Firm been verified?</t>
  </si>
  <si>
    <t>16.12.3</t>
  </si>
  <si>
    <t>Identify the period(s) for which the Firm has been verified.</t>
  </si>
  <si>
    <t>Describe any deviations between the investment performance methodology in the Firm’s marketing materials/reporting packages and the Global Investment Performance Standards (GIPS®).</t>
  </si>
  <si>
    <t>Have there been any criminal, civil or administrative proceedings or investigations brought against the Firm, its affiliated entities and/or any of its current or former Firm employees (while employed by the Firm)?</t>
  </si>
  <si>
    <t xml:space="preserve">Yes / no </t>
  </si>
  <si>
    <t>Legal</t>
  </si>
  <si>
    <t>17.1.1</t>
  </si>
  <si>
    <t>Describe any past criminal, civil or administrative proceedings or investigations brought against the Firm, its affiliated entities and/or any of its current or former Firm employees (while employed by the Firm).</t>
  </si>
  <si>
    <t>Description of relevant cases</t>
  </si>
  <si>
    <t>Have there been any litigation or other legal proceedings (including civil proceedings) against the Firm, its affiliated entities and/or any of its current or former Firm employees (while employed by the Firm)?</t>
  </si>
  <si>
    <t>17.2.1</t>
  </si>
  <si>
    <t>Describe any past litigation or other legal proceedings (including civil proceedings) against the Firm, its affiliated entities and/or any of its current or former Firm employees (while employed by the Firm).</t>
  </si>
  <si>
    <t>Have there been any investigations by an industry regulatory body of the Firm, its affiliated entities and/or any of its current or former Firm employees (while employed by the Firm)?</t>
  </si>
  <si>
    <t>17.3.1</t>
  </si>
  <si>
    <t>Describe any past regulatory investigations against the Firm, its affiliated entities and/or any of its current or former Firm employees (while employed by the Firm).</t>
  </si>
  <si>
    <t>Are there any pending or ongoing litigation, investigations or other administrative or legal proceedings (including civil proceedings) brought against the Firm, its affiliated entities and/or any of its current of former Firm employees (while employed by the Firm)?</t>
  </si>
  <si>
    <t>17.4.1</t>
  </si>
  <si>
    <t>Describe any pending or ongoing litigation, investigation or other administrative or legal proceedings (including civil proceedings) brought against the Firm, its affiliated entities and/or any of its current or former Firm employees (while employed by the Firm).</t>
  </si>
  <si>
    <t>Are there any past, pending or ongoing litigation, investigation or other legal proceedings (including civil proceedings) by any taxing authority for fraud or criminal acts against the Firm, its affiliated entities and/or any of its current or former Firm employees (while employed by the Firm)?</t>
  </si>
  <si>
    <t>17.5.1</t>
  </si>
  <si>
    <t>Describe any past, pending or ongoing litigation, investigation or other legal proceedings (including civil proceedings) by any taxing authority for fraud or criminal acts against the Firm, its affiliated entities and/or its current or former Firm employees (while employed by the Firm).</t>
  </si>
  <si>
    <t>Describe any accusation and/or conviction of fraud or misrepresentation against any of the Firm’s current or former Firm employees (while employed by the Firm).</t>
  </si>
  <si>
    <t>Will the Firm have a fiduciary obligation to act in the best interests of the Fund and its investors?</t>
  </si>
  <si>
    <t>Will Limited Partners have any fiduciary obligation to the Fund or any of its investors, or any other statutory, regulatory or reporting obligation imposed by reason of the Fund’s activities or investments?</t>
  </si>
  <si>
    <t>Describe the Firm’s view on its fiduciary duty to the Fund and its investors. Provide context on any discrepancy between a fiduciary duty imposed by one or more of the Firm’s regulators and the contractual standard of care applicable to Limited Partners under the Fund’s Limited Partnership Agreement and how the Firm reconciles that discrepancy. Identify the Firm’s approach to making decisions that benefit the partnership as a whole and do not put the Firm’s financial interest ahead of that of the Fund or the Limited Partners.</t>
  </si>
  <si>
    <t>For the legal responsibilities performed in-house: Describe how these responsibilities are carried out inside the Firm, including the leadership, staffing levels and reporting structure of the staff. Provide details on any legal technology tools (e.g., software, applications, information systems or portals) (as referenced in Appendix D) used. Provide context into any additional function the staff plays within the Firm and how conflicts of interest are addressed.</t>
  </si>
  <si>
    <t>For the legal responsibilities performed by a third-party(s) (as referenced in Appendix D): Provide details on the law firm(s) and/or legal consultant(s), including context into the selection process for the law firm(s) and/or legal consultant(s), the Firm’s decision making process for determining to use the law firm(s) and/or legal consultant(s), any changes in the law firm(s) and/or legal consultant(s) over the last five years and the process in place for oversight of the work carried out by the law firm(s) and/or legal consultant(s).</t>
  </si>
  <si>
    <t>Describe the development/implementation of and/or any significant changes to the Firm's cyber/information security policy within the last five years.</t>
  </si>
  <si>
    <t>Data Security / Technology / Third-Party(s)</t>
  </si>
  <si>
    <t>18.1.1</t>
  </si>
  <si>
    <t>Is the cyber/information security policy based on an internationally recognized standard (e.g., NIST or ISO 27001)?</t>
  </si>
  <si>
    <t>18.1.2</t>
  </si>
  <si>
    <t>Is the cyber/information security policy approved by Leadership?</t>
  </si>
  <si>
    <t>18.1.3</t>
  </si>
  <si>
    <t>Is the cyber/information security policy reviewed at least annually?</t>
  </si>
  <si>
    <t>Describe the development/implementation of and/or any significant changes to the Firm's cyber/information security policy expected in the next year.</t>
  </si>
  <si>
    <t>Describe the process used for reviewing the cyber/information security policy annually, including any internationally recognized standards, role of Leadership and documentation. Provide context into how the annual review impacts the Firm's approach to preventing, detecting and responding to data security threats.</t>
  </si>
  <si>
    <t>Does the Firm have an annual independent, third-party audit of the Firm’s cyber/information security policy and controls?</t>
  </si>
  <si>
    <t>18.4.1</t>
  </si>
  <si>
    <t>Describe the process for the annual independent, third-party audit of its cyber/information security policy and control (as referenced in Appendix D).</t>
  </si>
  <si>
    <t>Has the Firm or any of its portfolio companies had any cyber breaches in the last five years?</t>
  </si>
  <si>
    <t>18.5.1</t>
  </si>
  <si>
    <t>Describe any cyber breaches the Firm or its portfolio companies have experienced in the last five years, including details on the scope of breach, cause, detection, response and resolution. Identify the fixes that were implemented to prevent future breaches. Provide context into the communication provided to Limited Partners surrounding the breach.</t>
  </si>
  <si>
    <t>Does the Firm carry out penetration testing?</t>
  </si>
  <si>
    <t>18.6.1</t>
  </si>
  <si>
    <t>Describe the penetration testing carried out by the Firm, including frequency, type of testing and any use of third-party provider(s) to assist in the testing (as referenced in Appendix D).</t>
  </si>
  <si>
    <t>Does the Firm carry out vulnerability testing?</t>
  </si>
  <si>
    <t>18.7.1</t>
  </si>
  <si>
    <t>Describe the vulnerability testing carried out by the Firm, including frequency, type of testing and any use of third-party provider(s) to assist in the testing (as referenced in Appendix D).</t>
  </si>
  <si>
    <t>Does the Firm carry out training designed at preventing cyber breaches?</t>
  </si>
  <si>
    <t>18.8.1</t>
  </si>
  <si>
    <t>Describe any training that the Firm provides to employees at the Firm and its portfolio companies related to data security. Provide context into the training provider(s) (internal vs. third-party provider(s)) (as referenced in Appendix D), job levels and roles that receive the training and frequency of training.</t>
  </si>
  <si>
    <t>Describe the development/implementation of and/or any significant changes to the Firm's Business Continuity Plan (BCP) within the last five years.</t>
  </si>
  <si>
    <t>Describe the development/implementation of and/or any significant changes to the Firm's BCP expected in the next year.</t>
  </si>
  <si>
    <t>Describe the development/implementation of and/or any significant changes to the Firm's Disaster Recovery Plan (DRP) within the last five years.</t>
  </si>
  <si>
    <t>Describe the development/implementation of and/or any significant changes to the Firm's DRP expected in the next year.</t>
  </si>
  <si>
    <t>Is the Firm’s data stored within the cloud subject to security reviews and independent security assessments?</t>
  </si>
  <si>
    <t>18.13.1</t>
  </si>
  <si>
    <t>Describe the security reviews and independent security assessments performed on data stored within the cloud (as referenced in Appendix D).</t>
  </si>
  <si>
    <t>Is the Firm’s data that is provided to and/or managed by a third-party service provider(s) subject to security reviews and independent security assessments?</t>
  </si>
  <si>
    <t>18.14.1</t>
  </si>
  <si>
    <t>Describe the security reviews and independent security assessments performed on any of the Firm’s data provided to and/or managed by third-party services (as referenced in Appendix D).</t>
  </si>
  <si>
    <t>Is sensitive data encrypted – stored and in transit?</t>
  </si>
  <si>
    <t>18.15.1</t>
  </si>
  <si>
    <t>Describe the controls in place over sensitive data, including the approach for the encryption of stored and in transit data.</t>
  </si>
  <si>
    <t>Describe how the Firm works with portfolio companies (where the Firm holds a significant or controlling interest) to implement a cyber/information security policy and the types of standards, testing and third-party assessments in use by portfolio companies (as referenced in Appendix D).</t>
  </si>
  <si>
    <t>For the IT responsibilities (including cyber/information security) performed in-house: Describe how these responsibilities are carried out inside the Firm, including the leadership, staffing levels and reporting structure of the staff. Provide context into any additional function the staff plays within the Firm and how conflicts of interest are addressed.</t>
  </si>
  <si>
    <t>For the IT responsibilities (including cyber/information security) performed by a third-party(s) (as referenced in Appendix D): Provide details on the provider(s), including context into the selection process for the provider(s), the Firm’s decision making process for determining to use the provider(s), any changes in the provider(s) over the last five years and the process in place for oversight of the work carried out by the provider(s).</t>
  </si>
  <si>
    <t>Policy - Understanding your ESG-related policies, governance and oversight</t>
  </si>
  <si>
    <t>Environmental, Social and Governance (per PRI’s Limited Partners Private Equity Responsible Investment DDQ)</t>
  </si>
  <si>
    <t>19.1.1</t>
  </si>
  <si>
    <t>[ISP 1, PE 1] Do you have a responsible investment policy?
 If so, provide a copy (as referenced in Appendix A) or a link if publicly available, state when it was implemented, whether it has been fully implemented, what the process for reviewing and updating it is, and describe any changes you have recently made or plan to make. If you do not have a responsible investment policy, explain why not.</t>
  </si>
  <si>
    <t>Any quantifiable data therewithin (i.e. emissions reductions, % diverse BoD members, comparative comp structure caps)</t>
  </si>
  <si>
    <t>What international standards, industry (association) guidelines, reporting frameworks, or initiatives that promote responsible investment practices have you committed or contributed to?
 [ISP 26, 27] Ensure that any relevant commitments to standards, guidelines, frameworks, or initiatives relating to climate change are also included.</t>
  </si>
  <si>
    <t>List of existing international standards or guidelines to which the GP commits</t>
  </si>
  <si>
    <t>19.1.3</t>
  </si>
  <si>
    <t>[ISP 6, 7] How are (i) oversight responsibilities and (ii) implementation responsibilities for ESG incorporation structured within your organization?
 List the persons involved, describe their role, position within the organization and how they are qualified for this role. Describe any external resources you may use.
 [ISP 28, 29] Please also include any relevant discussion around how the management and oversight of climate-related risks and opportunities are structured within your organization.</t>
  </si>
  <si>
    <t>List of individuals involved in ESG and how their comp reflects that work if in addition to existing role</t>
  </si>
  <si>
    <t>19.1.4</t>
  </si>
  <si>
    <t>[ISP 8.2] To what extent, if any, are ESG objectives incorporated into performance reviews and compensation mechanisms at your firm?
 Describe how ESG objectives are defined and measured and to which positions they apply, e.g. investment professionals/ESG teams.</t>
  </si>
  <si>
    <t>Comp structure associated with meeting ESG objectives</t>
  </si>
  <si>
    <t>19.1.5</t>
  </si>
  <si>
    <t>How do you equip your investment professionals and other staff to understand and identify the relevance and importance of ESG risks and opportunities in investment activities?
 If you provide training, assistance and/or additional resources, please describe them. This should include how often these are delivered, by whom, and to whom.</t>
  </si>
  <si>
    <t>List of trainings provided</t>
  </si>
  <si>
    <t>Fundraising – Establishing your ESG commitments within fund documentation</t>
  </si>
  <si>
    <t>Documentation of mandate showing ESG commitments (quantifiable)</t>
  </si>
  <si>
    <t>19.2.1</t>
  </si>
  <si>
    <t>[PE 2] What formal ESG commitments have you made or do you plan to make in the Limited Partnership Agreement (LPA), side-letters, or other constitutive fund documents?
 Describe any formal ESG commitments you have made or plan to make related to this fundraise. Please also share sections of your PPM or other marketing materials relevant to ESG commitments (as referenced in Appendix A).</t>
  </si>
  <si>
    <t>Documentation of ESG commitments and corresponding quantifiable data if applicable</t>
  </si>
  <si>
    <t>Pre-investment – Understanding how you identify material ESG risks and opportunities in your investments</t>
  </si>
  <si>
    <t>Copy of IC deck with quantifiable metrics associated with ESG goals in screening process</t>
  </si>
  <si>
    <t>19.3.1</t>
  </si>
  <si>
    <t>How do you conduct (i) ESG materiality analysis for potential investments and (ii) due diligence on potentially material ESG risks and opportunities?
 (i) Explain your process, give two to three examples of ESG risks and opportunities identified during screening as material to portfolio companies in your most recent fund, and disclose any tools, standards and data you use to determine which ESG risks and opportunities are material. 
 (ii) Please illustrate your ESG due diligence process using one to two examples from a recent fund.
 [ISP 33, 33.1, 34] In addition, please include any relevant discussion around which frameworks and tools you use in due diligence to identify and assess climate transition and physical/adaptation risks and opportunities, including the use of scenario analysis.</t>
  </si>
  <si>
    <t>List of any external consultants</t>
  </si>
  <si>
    <t>19.3.2</t>
  </si>
  <si>
    <t>[PE 4] How do ESG risks and opportunities affect the selection of your investments?
 Explain using one to two examples from a recent fund. Did they help identify risk management or value creation opportunities, lead to the abandonment of certain investments, impact the valuation of investments, or affect other deal terms?
 [ISP 32, 33, 33.1] In addition, please include any relevant discussion around how climate-related risks and opportunities affect your investment strategy or investment selection.</t>
  </si>
  <si>
    <t>Quantifiable analysis around value creation</t>
  </si>
  <si>
    <t>19.3.3</t>
  </si>
  <si>
    <t>How are ESG risks and opportunities reported to, considered, and documented by the ultimate decision making body, such as the investment committee?
 Describe the process you have in place and illustrate this with a recent fund example.</t>
  </si>
  <si>
    <t>Quantifiable analysis presented in IC materials</t>
  </si>
  <si>
    <t>19.3.4</t>
  </si>
  <si>
    <t>[PE 9] How are ESG-related considerations integrated into deal documentation such as Shareholders' Agreements during deal structuring?
 Describe the process you have in place and illustrate this with a recent fund example.</t>
  </si>
  <si>
    <t>Examples of shareholders' agreements
Excerpts of quantifiable goals therewithin</t>
  </si>
  <si>
    <t>Post-investment – Understanding how you contribute to your portfolio companies' ESG risk mitigation and value-creation efforts.</t>
  </si>
  <si>
    <t>Quantifiable data around key ESG metrics (emissions reductions, implementation of DEI hiring processes, etc)</t>
  </si>
  <si>
    <t>19.4.1</t>
  </si>
  <si>
    <t>[PE 11] Do you create ESG-specific value creation plans or incorporate ESG issues into regular value creation and/or 100-day plans?
 If so, describe how those are defined, implemented, and monitored and provide an example from a recent fund.</t>
  </si>
  <si>
    <t>Quantifiable analysis around goals for 100 day plans</t>
  </si>
  <si>
    <t>19.4.2</t>
  </si>
  <si>
    <t>[PE 12, 12.1] How do you ensure that adequate ESG-related competence and resources exist at the portfolio company level?
 Describe one or two initiatives taken as part of your ESG competence-building efforts in prior funds, and indicate which function, position, or role is generally given ESG responsibilities at portfolio companies.</t>
  </si>
  <si>
    <t>Written descriptions of initiatives around ESG at portfolio companies</t>
  </si>
  <si>
    <t>19.4.3</t>
  </si>
  <si>
    <t>How do you use your board seats or interaction with the board to monitor, influence, and incentivize the portfolio company's management of ESG risks and opportunities?
 This could include how ESG objectives are linked to compensation mechanisms at the portfolio company level.
 [ISP 35] Ensure that any relevant discussion around the management of climate-related risks and opportunities is also included.</t>
  </si>
  <si>
    <t>Board member comp structures and relation to management of ESG</t>
  </si>
  <si>
    <t>19.4.4</t>
  </si>
  <si>
    <t>[PE 10] How do you contribute to the management of material ESG-related risks and opportunities during the holding period of your investments?
 Provide two to three examples from a recent fund highlighting how you directly contributed to any initiatives. For example, those where you worked with management to identify issues and instigated further action such as implementing relevant policies, or those you supported your portfolio company to achieve.
 [ISP 35] In addition, please include any relevant discussion around the management of climate-related risks and opportunities.</t>
  </si>
  <si>
    <t>Two to three examples from recent fund highlighting contribution to ESG initiatives</t>
  </si>
  <si>
    <t>19.4.5</t>
  </si>
  <si>
    <t>[PE 6, 6.1] Do you monitor and track ESG key performance indicators (KPIs) for your investments?
 If so, how do you identify material KPIs, and which frameworks do you use, if any? Provide details of the KPIs you have tracked in prior funds.
 [ISP 38, 38.1, 39, 39.1] In addition, please include a discussion of any climate physical or transition risk-related metrics.</t>
  </si>
  <si>
    <t>List of any material KPIs and if possible chronilogical data around said KPIs</t>
  </si>
  <si>
    <t>19.4.6</t>
  </si>
  <si>
    <t>[PE 7, 8, 8.1] How do you use the identified ESG KPIs?
 Please indicate if you set targets for them or benchmark performance against comparable companies. If so, how do you do this, and how do you support portfolio companies to meet the targets?
 [ISP 37, 37.1] In addition, please include a discussion of KPIs related to climate change risks and opportunities.</t>
  </si>
  <si>
    <t>KPI benchmarking
Written description of translation of identified KPIs into workplans</t>
  </si>
  <si>
    <t>19.4.7</t>
  </si>
  <si>
    <t>[PE 13] How do you incorporate ESG considerations into preparations for exit?
 If you do not incorporate ESG considerations into preparations for an exit, explain why.</t>
  </si>
  <si>
    <t>Example of an exited PortCo and data provided to new buyer</t>
  </si>
  <si>
    <t>19.4.8</t>
  </si>
  <si>
    <t>How do you seek to determine whether your approach to ESG risks and opportunities has affected your investments' financial performance?
 Provide one or two examples from a recent fund describing how you assess financial outcomes in the investment lifecycle related to ESG incorporation. If you do not measure the financial implications of your ESG incorporation activity, please qualitatively explain the expected added value associated with your ESG incorporation approach.</t>
  </si>
  <si>
    <t>Description of assessment of financial outcomes related to ESG incorporation</t>
  </si>
  <si>
    <t>19.4.9</t>
  </si>
  <si>
    <t>[ISP 43, 43.1] Do you identify sustainability outcomes[1] (the positive and negative real-world outcomes) related to investees’ operations, products and services?
 If so, disclose any frameworks or tools you use to identify these (e.g., SDGs, Impact Management Project (IMP), The United Nations Guiding Principles on Business and Human Rights (UNGPs), OECD guidelines on multinational enterprises).</t>
  </si>
  <si>
    <t>Framework used to identify sustainability outcomes</t>
  </si>
  <si>
    <t>Reporting and Disclosure – Understanding how Limited Partners can monitor your ESG performance and ensure the fund is operating within agreed-upon policies and practices, including disclosing material ESG incidents.</t>
  </si>
  <si>
    <t>Any reporting and disclosure provided on behalf of LPs</t>
  </si>
  <si>
    <t>19.5.1</t>
  </si>
  <si>
    <t>[PE 14] How do you report and evidence progress on ESG performance, including data and targets, to Limited Partners?
 Provide samples of ESG-related disclosures from an earlier fund. If past disclosures are not available, please state whether you would consider introducing ESG-related disclosures for your next fund.
 [ISP 38, 38.1, 39, 39.1] In addition, please include a discussion relevant to climate change risk metrics and targets.</t>
  </si>
  <si>
    <t>Examples of reporting to LPs</t>
  </si>
  <si>
    <t>19.5.2</t>
  </si>
  <si>
    <t>Is the management of ESG risks and opportunities included on your Limited Partners Advisory Committee and Annual Investor Meeting agenda?
 If so, provide one or two examples of included issues at the portfolio company or fund level. If not, explain why not.</t>
  </si>
  <si>
    <t>Examples of annual investor meeting agenda</t>
  </si>
  <si>
    <t>19.5.3</t>
  </si>
  <si>
    <t>What is your approach to managing material ESG incidents and disclosing them to your Limited Partners?
 Provide your definition of what constitutes a material ESG incident and, through an example, explain the steps you have taken to manage past incidents and prevent future occurrences. Please also state whether there have been any at your firm or portfolio companies within the last three years.</t>
  </si>
  <si>
    <t>Climate Change</t>
  </si>
  <si>
    <t>19.6.1</t>
  </si>
  <si>
    <t>How do you measure and report the greenhouse gas (GHG) emissions associated with your investments?
 Describe the methodology used. If you do not measure and report GHG emissions, please explain why not, or the current status of your efforts.</t>
  </si>
  <si>
    <t>Metrics around GHG emissions</t>
  </si>
  <si>
    <t>19.6.2</t>
  </si>
  <si>
    <t>Describe any climate commitments or targets your firm has made or actions your firm employs, to assess and address climate-related risks and opportunities not otherwise covered in this document. 
 Describe any climate-/emissions-related KPIs and targets you have set with your portfolio companies or committed to as a firm. 
 Ensure that, if relevant, you have responded to the guidance on climate-related risks and opportunities above in questions 19.1.2, 19.1.3, 19.3.1, 19.3.2, 19.4.3, 19.4.4, 19.4.5, 19.4.6 and 19.5.1, and add any further discussion that might be relevant here. If you have not disclosed any climate-related information, please explain why not.</t>
  </si>
  <si>
    <t>Written description of climate or emissions related KPIs</t>
  </si>
  <si>
    <t>19.6.3</t>
  </si>
  <si>
    <t>If you have reported in line with the TCFD recommendations, please provide a copy of your TCFD report (as referenced in Appendix A).
 Please indicate if you plan to report in future. If you have not reported in line with the TCFD recommendations, please explain why not.</t>
  </si>
  <si>
    <t>TCFD report</t>
  </si>
  <si>
    <t>Additional Information</t>
  </si>
  <si>
    <t>19.7.1</t>
  </si>
  <si>
    <t>If applicable, describe how your approach to ESG incorporation addresses specific ESG topics or practices not otherwise covered in this document. 
 This could include issues such as human rights and related frameworks such as the UNGPs, diversity, equity and inclusion, or biodiversity, how you link ESG outcomes to loan facilities, incorporating ESG outcomes into staff carry incentives, or development of an industry-wide ESG initiative, etc.</t>
  </si>
  <si>
    <t>Any metrics not yet provided</t>
  </si>
  <si>
    <t>19.7.2</t>
  </si>
  <si>
    <t>How do you manage your management company's (i.e. your own business') internal ESG risks and opportunities?
 Describe the initiatives you have developed and/or will develop to improve your firm's internal ESG performance e.g. to improve investment team diversity.</t>
  </si>
  <si>
    <t>Initiatives around fund itself (not portfolio companies)</t>
  </si>
  <si>
    <t>Is the Firm[2] a Diversity in Action signatory?</t>
  </si>
  <si>
    <t>Provide Diversity in Action signatory response</t>
  </si>
  <si>
    <t>Diversity, Equity and Inclusion</t>
  </si>
  <si>
    <t>20.1.1</t>
  </si>
  <si>
    <t>If ‘No’ to 20.1, indicate if the Firm will become a Diversity in Action signatory in the next 12-18 months.</t>
  </si>
  <si>
    <t>Does the Firm2 track diversity metrics for the Firm/Management Company, including Ownership, Investment Committee and Professionals, with both quantitative/qualitative information available? If ‘yes’, provide the diversity metrics breakout for the Firm/Management Company, e.g., the “Manager Template” tab in the ILPA Diversity Metrics Template (as referenced in Appendix A).</t>
  </si>
  <si>
    <t>Diversity metric breakout for management company (i.e. GP itself)</t>
  </si>
  <si>
    <t>20.2.1</t>
  </si>
  <si>
    <t>If ‘No’ to 20.2, indicate if the Firm will begin tracking/providing this information within the next 12-18 months.</t>
  </si>
  <si>
    <t>Indication of plans to begin tracking diversity metrics</t>
  </si>
  <si>
    <t>Does the Firm2 track diversity metrics at the portfolio company level (where the Firm holds a significant or controlling interest), including Boards of Directors, Board Chairs and Senior Management? If ‘yes’, provide the diversity metrics breakout for the Fund’s portfolio companies, e.g., the “PortCo Template” tab in the ILPA Diversity Metrics Template (as referenced in Appendix A). If the Fund being dilgenced is not active, the diversity metrics at the portfolio company level should be provided for the predecessor fund for the last three years.</t>
  </si>
  <si>
    <t>Diversity metric breakout for portfolio companies</t>
  </si>
  <si>
    <t>20.3.1</t>
  </si>
  <si>
    <t>If ‘No’ to 20.3, indicate if the Firm will begin tracking/providing this information within the next 12-18 months.</t>
  </si>
  <si>
    <t>In the Code, Manual or Policy section of the table below - indicate whether the Firm has any of the following codes, manuals or policies (as referenced in the table below) and whether the Firm requires or encourages portfolio companies (where the Firm holds a significant or controlling interest) to have the following codes, manuals or policies. For any codes, manuals or policies not yet implemented by either the Firm or portfolio companies (where the Firm holds a significant or controlling interest), indicate whether the Firm intends to implement within the next 12-18 months. Identify if copies have been provided (as referenced in Appendix A). Copies for portfolio companies are intended to be representative examples of the codes, manual or policies – examples for every portfolio company do not need to be provided.
 In the Programs and Processes in Place section of the table below - indicate whether the Firm has any of the following programs or processes (as referenced in the table below) and whether the Firm requires or encourages portfolio companies (where the Firm holds a significant or controlling interest) to have the following programs or processes. For any programs or processes not yet implemented by either the Firm or portfolio companies (where the Firm holds a significant or controlling interest), indicate whether the Firm intends to implement within the next 12-18 months. See table below</t>
  </si>
  <si>
    <t>Diversity, Equity, and Inclusion Policy (that addresses recruitment and retention)</t>
  </si>
  <si>
    <t>Does this currently exist or will it within the next 12-18 months; same for portfolio companies</t>
  </si>
  <si>
    <t>Code of Conduct/Code of Ethics (that covers harassment, discrimination or workplace violence)</t>
  </si>
  <si>
    <t>Equitable Pay Policy</t>
  </si>
  <si>
    <t>Family Leave Policy (that exceeds any government mandated minimum paid leave)</t>
  </si>
  <si>
    <t>Process and Policy related to Recruiting for Diverse Staff/Underrepresented Groups</t>
  </si>
  <si>
    <t>Employee Engagement Survey(s)</t>
  </si>
  <si>
    <t>Formal Employee Engagement, Retention and Advancement Programs for Diverse Staff/Underrepresented Groups (e.g., mentorship/sponsorship networks, employee resource or affinity groups)</t>
  </si>
  <si>
    <t>Performance Appraisal Policy (that incorporates individuals’ contributions to advancing DEI)</t>
  </si>
  <si>
    <t>Procedures for the Reporting and Investigation of Harassment and/or Discrimination</t>
  </si>
  <si>
    <t>Supplier Diversity Program</t>
  </si>
  <si>
    <t>Describe the development/implementation of and/or any significant or anticipated changes to the Firm’s Diversity, Equity and Inclusion policy, Code of Conduct/Code of Ethics and Family Leave policy (that exceeds any government mandated minimum paid leave).</t>
  </si>
  <si>
    <t>Provide supplier diversity program details</t>
  </si>
  <si>
    <t>Describe the Family Leave policy, including whether the leave includes both maternity and paternity leave and/or equivalent treatment regardless of gender, the number of weeks paid/unpaid, % of salary covered during paid weeks and impact on bonus, carry or vesting. Provide context into distinctions in policy between primary and non-primary caregivers and family building/support coverage (e.g., fertility management and healthy pregnancy support, surrogacy, adoption reimbursement benefits option) (as referenced in Appendix A). Indicate whether the Family Leave policy also addresses Family Violence Leave.</t>
  </si>
  <si>
    <t>Provide family leave policies</t>
  </si>
  <si>
    <t>Describe the Firm’s formal process and any policies related to recruiting for diverse staff/underrepresented groups. Provide context into any specific targets to help increase recruitment of diverse staff/underrepresented groups, with insight into organizational goals and policies that result in demonstrable practices that make recruitment more inclusive. Identify any distinctions in the recruiting approach related to job levels and functional roles, such as between Investment Professionals and Operations and Administration Professionals (as defined in the Glossary). Indicate any undergraduate or graduate educational institutions targeted for recruiting activities and hiring.</t>
  </si>
  <si>
    <t>Provide descriptions of recruitment processes for diverse staff
Provide any quantifiable data around these initiatives</t>
  </si>
  <si>
    <t>Describe how the Firm has identified and addressed any bias in the hiring process that serves to widen the applicant pool beyond traditional sources. Indicate any specific targets or objectives (e.g., minimum diversity in the candidate pool or final slate) applied to search conducted internally or those executed by external search firms.</t>
  </si>
  <si>
    <t>Description of actions taken to address bias
Any metrics to compare pre and post</t>
  </si>
  <si>
    <t>Describe any formal programs or partnerships the Firm has with organizations that promote the attraction and retention of individuals from underrepresented groups within private markets.</t>
  </si>
  <si>
    <t>Provide any such formal programs or partnerships</t>
  </si>
  <si>
    <t>Describe the Firm’s employee engagement, retention and advancement programs (e.g., mentorship/sponsorship networks, employee resource or affinity groups) for diverse staff/underrepresented groups. Provide context into any specific organizational goals or policies related to retention and promotion of diverse staff or underrepresented groups.</t>
  </si>
  <si>
    <t>Metrics around employee engagement and upward advancement</t>
  </si>
  <si>
    <t>Describe any employee engagement/satisfaction surveys or diversity audits the Firm conducts to assess firmwide culture and describe how findings have been applied to changes in Firm policies, programs and processes.</t>
  </si>
  <si>
    <t>Provide engagement surveys</t>
  </si>
  <si>
    <t>Have there been any claims, formal charges or lawsuits related to sexual or general harassment, misconduct or discrimination against any current or former Firm employees (while employed by the Firm) within the last five years?</t>
  </si>
  <si>
    <t>Provide any lawsuits or formal charges</t>
  </si>
  <si>
    <t>20.12.1</t>
  </si>
  <si>
    <t>If any claims, formal charges or lawsuits related to sexual or general harassment, misconduct or discrimination have been made against any of the current or former Firm employees (while employed by the Firm) within the last five years, provide details on the investigative process, outcome, and disciplinary action (as referenced in Appendix A). Note: Individual names should not be provided and are not being solicited in the questionnaire.</t>
  </si>
  <si>
    <t>Provide insight into policies and coverage that promote inclusion, equity and a diverse workforce within the Firm, such as flexible work policies, emergency back-up child/elder care services and healthcare coverage (e.g., gender confirmation surgery, IVF coverage, donor egg coverage).</t>
  </si>
  <si>
    <t>Provide any such policies</t>
  </si>
  <si>
    <t>Describe how the performance appraisal process incorporates individuals’ contributions to advancing DEI within the Firm. Indicate whether the compensation of members of Leadership is tied to the Firm’s stated DEI objectives.</t>
  </si>
  <si>
    <t>Performance appraisals as it pertains to DEI and any comp structure associated with that</t>
  </si>
  <si>
    <t>Describe any formal policies or processes in place that address equitable pay across the Firm’s employees and/or portfolio company employees. Provide context into any analysis carried out connected to diversity metrics and pay equity, including carry distribution at the Firm.</t>
  </si>
  <si>
    <t>Pay across equivalent roles by demographic</t>
  </si>
  <si>
    <t>Describe any training the Firm provides to employees at the Firm and at its portfolio companies to address topics such as inclusive leadership, systematic racism, unconscious bias and/or harassment. Provide context into the training provider(s) (internal vs. third-party provider(s)) (as referenced in Appendix D), frequency of training offered and the job levels and roles that receive the training.</t>
  </si>
  <si>
    <t>Provide list of any such trainings</t>
  </si>
  <si>
    <t>Describe the Firm’s governance structure related to DEI goal setting and oversight. Provide context into where ownership and accountability for DEI reside within the Firm (e.g., any standing DEI Committee and its members) and the process by which DEI priorities are set and managed, including if there are employees dedicated to DEI within the Firm, such as a Chief Diversity Officer.</t>
  </si>
  <si>
    <t>Firm governance by demographic</t>
  </si>
  <si>
    <t>Describe how the Firm considers DEI in its overall investment strategy and in the evaluation of prospective investment opportunities, including whether diverse/underrepresented business owners are included in the Firm’s investment processes. Provide details on how DEI factors into the Firm’s investment due diligence and, if applicable, Investment Committee deliberations and development of portfolio company value creation plans. Indicate whether the Firm tracks and reports on diversity demographics with respect to deal flow.</t>
  </si>
  <si>
    <t>Any DEI related strategy for post-acquisition, especially if quantifiable</t>
  </si>
  <si>
    <t>Describe any processes, procedures or goals related to the Firm’s evaluation of diversity among suppliers and vendors in use, (e.g., legal, accounting, fund administration, software or office supplies) if such a program has been implemented. Provide details on any specific objectives the Firm has set regarding use of diverse suppliers/vendors.</t>
  </si>
  <si>
    <t>Provision of any processes, procedures, or goals related to diversity in suppliers and vendors</t>
  </si>
  <si>
    <t>Describe any formal commitments the Firm has made to promote and enhance diversity within the Board of Directors and Senior Management at its portfolio companies. Identify any diversity targets the Firm has set for the Boards of Directors at its portfolio companies and any policies or practices implemented in support of achieving those targets. Provide context into how Firm uses board seats to further diversity objectives at underlying portfolio companies.</t>
  </si>
  <si>
    <t>Any formal commitments and quantifiable diversity targets</t>
  </si>
  <si>
    <t>Describe any efforts/contributions the Firm has made towards improving DEI within the private markets industry beyond the Firm itself, including those related to attraction, mentoring and retention of individuals from underrepresented groups or supporting DEI research.</t>
  </si>
  <si>
    <t>If you are a signatory or participant in any international standard frameworks, what additional metrics (if any) do you report?</t>
  </si>
  <si>
    <t>Provide any additional metrics</t>
  </si>
  <si>
    <t>CSB Addition</t>
  </si>
  <si>
    <t>(If fund is an impact fund) How does your impact-specific mandate tie into your participation in broader ESG frameworks?</t>
  </si>
  <si>
    <t>Provide copy of fund formation materials</t>
  </si>
  <si>
    <t>[ What are you tracking year over year for LPs ]</t>
  </si>
  <si>
    <t>Provide longitudinal metrics</t>
  </si>
  <si>
    <t>Do you ascribe to quantifiable improvement goals across relevant ESG/climate metrics? [ COMBINE ]</t>
  </si>
  <si>
    <t>Provide any such stated goals</t>
  </si>
  <si>
    <t>[ do you have separate ]</t>
  </si>
  <si>
    <t>Description</t>
  </si>
  <si>
    <t>Do you conduct training specifically at the junior staff level around the importance of, and incorporation of, ESG into investment practices?</t>
  </si>
  <si>
    <t>What incentives / enforcements do you have in place to require unwilling or reluctant portfolio company management teams to adopt new ESG best practices?</t>
  </si>
  <si>
    <t>Descriptions of such practices</t>
  </si>
  <si>
    <t>Do you have an ESG-specific operating partner who specializes in sustainable value creation at the portfolio company level across investments?</t>
  </si>
  <si>
    <t>How do you ensure at exit that the new buyer will continue execution of sustainability initiatives</t>
  </si>
  <si>
    <t>Description of such considerations</t>
  </si>
  <si>
    <t>How do you take into account climate-related impacts in your business travel decisions?</t>
  </si>
  <si>
    <t>Do you have quantifiable goals around diversity, equity, and inclusion both 1) at senior levels of your own organization, and 2) at senior levels of your portfolio companies?</t>
  </si>
  <si>
    <t>2.1.12</t>
  </si>
  <si>
    <t>Do you have quantifiable goals around diversity, equity, and inclusion as it pertains to the creation of and filling of Board seats?</t>
  </si>
  <si>
    <t>If you have policies in place already, do you actively encourage and model family leave at both 1) your fund and 2) your portfolio companies?</t>
  </si>
  <si>
    <t>Are there any businesses you will not invest in due to negative climate impact specifically?</t>
  </si>
  <si>
    <t>Do you commit to making your portfolio companies B Corps, if they are not already?</t>
  </si>
  <si>
    <t>Are you yourself a B Corp?</t>
  </si>
  <si>
    <t>To the extent you have existing LP presence focused on ESG matters, please discuss the nature of any provisional side letter agreements in place</t>
  </si>
  <si>
    <t>[ Likely cannot provide actual side letter, but to be discussed ]</t>
  </si>
  <si>
    <t>Please discuss any instances where an LP has opted out, or excused themselves from, a particular investment in accordance with their side letter agreements around ESG matters</t>
  </si>
  <si>
    <t>Description of specific investment and rationale</t>
  </si>
  <si>
    <t>Please provide a DDQ you use to vet your own portfolio company investments from an ESG lens</t>
  </si>
  <si>
    <t>DDQ</t>
  </si>
  <si>
    <t>Please discuss the extent to which you reference PRI guidelines in assessment of LPA and side letter agreements with existing, and future, LPs</t>
  </si>
  <si>
    <t xml:space="preserve">Have there been any instances in which ESG related KPIs provided to LPs have been unsatisfactory and if so, what have the resulting consequences been? </t>
  </si>
  <si>
    <t>Yes / no question and description of outcome</t>
  </si>
  <si>
    <t>Please discuss your ESG incident reporting procedures</t>
  </si>
  <si>
    <t>Provision, if possible, of such procedures</t>
  </si>
  <si>
    <t>ESG Data Convergence</t>
  </si>
  <si>
    <t>Scope 1 Emissions (tCO2e)</t>
  </si>
  <si>
    <t>Direct emissions due to owned, controlled sources accounted for using GHG Protocol; 
 GPs should submit data relating to the entire portfolio company and make no adjustments for equity or ownership stake.</t>
  </si>
  <si>
    <t>Scope 2 Emissions (tCO2e)</t>
  </si>
  <si>
    <t>Indirect emissions due to purchase of electricity, heat, steam, etc. accounted for using GHG Protocol; 
 GPs should submit data relating to the entire portfolio company and make no adjustments for equity or ownership stake.</t>
  </si>
  <si>
    <t>Scope 3 Emissions (tCO2e) (optional)</t>
  </si>
  <si>
    <t>All other indirect emissions accounted for using GHG Protocol; 
 GPs should submit data relating to the entire portfolio company and make no adjustments for equity or ownership stake.</t>
  </si>
  <si>
    <t>Total energy consumption (kWh)</t>
  </si>
  <si>
    <t>The scope of energy consumption includes only energy directly consumed by the entity during the reporting period.
 The scope of energy consumption includes energy from all sources, including energy purchased from sources external to the entity and energy produced by the entity itself (self-generated). For example, direct fuel usage, purchased electricity, and heating, cooling, and steam energy are all included within the scope of energy consumption.</t>
  </si>
  <si>
    <t>Renewable energy consumption (kWh)</t>
  </si>
  <si>
    <t>Total renewable energy consumed from: geothermal, solar, sustainably sourced biomass (including biogas), hydropower and wind energy sources. Accounting should follow best practices outlined in RE100 and GHG Protocol Scope 2 Guidance.</t>
  </si>
  <si>
    <t>Total number of board members</t>
  </si>
  <si>
    <t>Number of people on board of directors at end of Calendar Year (Board defined as the member-elected top governing body of the company, often referred to as: executive committee, management committee, or the council)</t>
  </si>
  <si>
    <t>Number of women board members</t>
  </si>
  <si>
    <t>Number of women on board of directors at end of Calendar Year (For US, and other countries where legally accepted, women defined as female-identifying individuals, not exclusively cisgender individuals)</t>
  </si>
  <si>
    <t>Number of LGBTQ board members (optional)</t>
  </si>
  <si>
    <t>Number of people self-identified as LGBTQ on board of directors at end of Calendar Year</t>
  </si>
  <si>
    <t>Number of board members from under-represented groups (mandatory metric for US, Canada, UK and Australia PortCos; optional elsewhere)</t>
  </si>
  <si>
    <t>Number of people self-identified as belonging to an under-represented group (i.e. belonging to an ethnic minority within a given country’s context).</t>
  </si>
  <si>
    <t>Total number of C-suite employees (optional)</t>
  </si>
  <si>
    <t>Number of people in C-suite positions at end of Calendar Year (CEO and any senior executives reporting directly to the CEO, e.g. CFO, COO, CAO, etc. as defined in ILPA’s Diversity Metrics Template)</t>
  </si>
  <si>
    <t>Number of women C-suite employees (optional)</t>
  </si>
  <si>
    <t>Number of women in C-suite positions at end of Calendar Year (For US, and other countries where legally accepted, women defined as female-identifying individuals, not exclusively cisgender individuals)</t>
  </si>
  <si>
    <t>Number of work-related injuries</t>
  </si>
  <si>
    <t>Total number of work-related injuries, as defined by local jurisdiction. Injury records could come from national systems as part of aprimary data source (e.g., labor inspection records and annual reports; insurance and compensation records, death registers), supplemented by surveys.</t>
  </si>
  <si>
    <t>Number of work-related fatalities</t>
  </si>
  <si>
    <t>Total number of work-related fatalities as defined by local jurisdiction, within 
 the last calendar year. Fatality records could come from national systems as part of primary data source (e.g., labor inspection records and annual reports; insurance and compensation records, death registers), supplemented by surveys.</t>
  </si>
  <si>
    <t>Days lost due to injury</t>
  </si>
  <si>
    <t>Total days lost due to work-related injury</t>
  </si>
  <si>
    <t>Organic Net New Hires</t>
  </si>
  <si>
    <t>New hires (the number of FTE joining the company, excluding hires that result 
 from M&amp;A) less turnover (the number of FTE leaving the business, excluding those from M&amp;A) during a given calendar year. Excludes any FTE growth or decline due to a business acquisition or business unit divestiture.</t>
  </si>
  <si>
    <t>Total Net New Hires</t>
  </si>
  <si>
    <t>New hires (the number of FTE joining the company, excluding hires that result from M&amp;A) less turnover (the number of FTE leaving the business, excluding those from M&amp;A) plus changes due to M&amp;A (the net change in employees due to M&amp;A) during a given year.</t>
  </si>
  <si>
    <t>Annual Percent Turnover</t>
  </si>
  <si>
    <t>Turnover (the number of FTEs leaving the business excluding those from M&amp;A) over the course of the year divided by average FTEs in previous year multiplied by 100</t>
  </si>
  <si>
    <t>Do you conduct an annual employee survey 
 (Y/N)?</t>
  </si>
  <si>
    <t>Y/N response indicating whether a company issues an annual employee feedback survey.</t>
  </si>
  <si>
    <t>% employees responding
 to survey (optional)</t>
  </si>
  <si>
    <t>Total number of employees responding to survey divided by total number of employees surveyed</t>
  </si>
  <si>
    <t>Total Weighted Score</t>
  </si>
  <si>
    <t>(NOTE - SAMPLE)</t>
  </si>
  <si>
    <t>Memo: Maximum Possible Score</t>
  </si>
  <si>
    <t>Item #</t>
  </si>
  <si>
    <t>Metric (if applicable)</t>
  </si>
  <si>
    <t>Score (1-5)</t>
  </si>
  <si>
    <t>Weight (1-5)</t>
  </si>
  <si>
    <t>&lt;&lt;Note, included sample scores for now with estimated weights</t>
  </si>
  <si>
    <t>In reporting on ESG metrics to your LPs, what information can be made available on a longitudinal basis?</t>
  </si>
  <si>
    <t>Do you ascribe to quantifiable improvement goals across relevant ESG/climate metrics?</t>
  </si>
  <si>
    <t>How do your DEI policy and your ESG policy relate, if you have separate policies? Which parties across management of the respective policies overlap with one another?</t>
  </si>
  <si>
    <t>What practices do you have in place for dealing with any unwilling or reluctant portfolio company management teams around the adoption of new ESG best practices?</t>
  </si>
  <si>
    <t>Do you have an ESG-specific operating partner who specializes in value creation at the portfolio company level across investments?</t>
  </si>
  <si>
    <t>How do you take ESG considerations into your role in the selection process of a new buyer at exit of a specific investment?</t>
  </si>
  <si>
    <t>Sustainable and Responsible Investment Policies</t>
  </si>
  <si>
    <t>Fund Management</t>
  </si>
  <si>
    <t>Strategy and Innovation</t>
  </si>
  <si>
    <t>Societal Impact</t>
  </si>
  <si>
    <t>RIF Bucket</t>
  </si>
  <si>
    <t>Description of actions taken to address bias
Any metrics to compare pre and post
Number of people in C-suite positions at end of Calendar Year (CEO and any senior executives reporting directly to the CEO, e.g. CFO, COO, CAO, etc. as defined in ILPA’s Diversity Metrics Template)
Number of women in C-suite positions at end of Calendar Year (For US, and other countries where legally accepted, women defined as female-identifying individuals, not exclusively cisgender individuals)</t>
  </si>
  <si>
    <t>Provide engagement surveys
Y/N response indicating whether a company issues an annual employee feedback survey.
Total number of employees responding to survey divided by total number of employees surveyed</t>
  </si>
  <si>
    <t>Provide any lawsuits or formal charges
Total number of work-related injuries, as defined by local jurisdiction. Injury records could come from national systems as part of aprimary data source (e.g., labor inspection records and annual reports; insurance and compensation records, death registers), supplemented by surveys.
Total number of work-related fatalities as defined by local jurisdiction, within 
 the last calendar year. Fatality records could come from national systems as part of primary data source (e.g., labor inspection records and annual reports; insurance and compensation records, death registers), supplemented by surveys.
Total days lost due to work-related injury</t>
  </si>
  <si>
    <t>Any formal commitments and quantifiable diversity targets
Number of people on board of directors at end of Calendar Year (Board defined as the member-elected top governing body of the company, often referred to as: executive committee, management committee, or the council) 
Number of people on board of directors at end of Calendar Year (Board defined as the member-elected top governing body of the company, often referred to as: executive committee, management committee, or the council)
Number of people self-identified as LGBTQ on board of directors at end of Calendar Year
Number of people self-identified as belonging to an under-represented group (i.e. belonging to an ethnic minority within a given country’s context).</t>
  </si>
  <si>
    <t>Any formal commitments and quantifiable diversity targets
New hires (the number of FTE joining the company, excluding hires that result from M&amp;A) less turnover (the number of FTE leaving the business, excluding those from M&amp;A) plus changes due to M&amp;A (the net change in employees due to M&amp;A) during a given year.
New hires (the number of FTE joining the company, excluding hires that result from M&amp;A) less turnover (the number of FTE leaving the business, excluding those from M&amp;A) plus changes due to M&amp;A (the net change in employees due to M&amp;A) during a given year.
Turnover (the number of FTEs leaving the business excluding those from M&amp;A) over the course of the year divided by average FTEs in previous year multiplied by 100</t>
  </si>
  <si>
    <t>https://www.linkedin.com/pulse/side-letters-private-funds-why-have-become-important-like-kulkarni/</t>
  </si>
  <si>
    <t>https://ilpa.org/ilpa_esg_roadmap/esg_opi1-6-3/</t>
  </si>
  <si>
    <t>&lt;Leads to unpri</t>
  </si>
  <si>
    <t>https://www.unpri.org/download?ac=271</t>
  </si>
  <si>
    <t>1. GHG Emissions</t>
  </si>
  <si>
    <t>Definition</t>
  </si>
  <si>
    <t>Units</t>
  </si>
  <si>
    <t>Sources and Guidance</t>
  </si>
  <si>
    <t>Related frameworks</t>
  </si>
  <si>
    <t>Include?</t>
  </si>
  <si>
    <t>#, mtCO2e, (metric tons of CO2 emissions)</t>
  </si>
  <si>
    <t>Corporate Standard | Greenhouse Gas Protocol (ghgprotocol.org)</t>
  </si>
  <si>
    <t>GRI 305:1-3, 
 TCFD,
 GHG Protocol,
 SFDR,
 CDP,
 WEF,
 SASB</t>
  </si>
  <si>
    <t>Scope 2 Guidance | Greenhouse Gas Protocol (ghgprotocol.org)</t>
  </si>
  <si>
    <t>Scope 3 Calculation Guidance | Greenhouse Gas Protocol (ghgprotocol.org)</t>
  </si>
  <si>
    <t>GRI 305:1-3, 
 TCFD,
 GHG Protocol,
 SFDR,
 CDP,
 WEF</t>
  </si>
  <si>
    <t>2. Renewable Energy Consumption</t>
  </si>
  <si>
    <t>#, kWh
 Note: Please convert data 
 to kWh when different units are used locally</t>
  </si>
  <si>
    <t>SASB CG-EC-130a.1.(1)</t>
  </si>
  <si>
    <t>GRI,
 SASB,
 CDP,
 TCFD,
 SFDR,
 CDSB</t>
  </si>
  <si>
    <t>Scope 2 Guidance | Greenhouse Gas Protocol (ghgprotocol.org); Technical Criteria | RE100 (there100.org)</t>
  </si>
  <si>
    <t>SASB,
 CDP,
 TCFD,
 SFDR,
 CDSB,</t>
  </si>
  <si>
    <t>3. Diversity</t>
  </si>
  <si>
    <t>#</t>
  </si>
  <si>
    <t>International Labour Organization (ILO) Board definition
 (see p. 4 in The Effective Employers‘ Organization: Guide One Governance)</t>
  </si>
  <si>
    <t>GRI 405-1b,
 SASB
 WEF</t>
  </si>
  <si>
    <t>ILPA Diversity Metrics Template
 (see ‘Definitions’ tab in Excel template)</t>
  </si>
  <si>
    <t>GRI 405-1b,
 SASB
 WEF
 SFDR</t>
  </si>
  <si>
    <t>GRI 405-1b, SASB
 WEF</t>
  </si>
  <si>
    <t>(mandatory metric for US, Canada, UK and Australia PortCos; optional elsewhere)</t>
  </si>
  <si>
    <t>Given the varying local contexts, this metric is not designed to be compared across geographies, but can provide helpful insights within a given country.</t>
  </si>
  <si>
    <t>PortCos outside of US, Canada, UK or Australia are encouraged to adopt governmental guidelines or, in absence of this, local convention; no data is expected where local jurisdictions prohibit collection.</t>
  </si>
  <si>
    <t>Please note that all definitions of race and ethnicity within this document are aligned with ILPA’s Diversity in Action framework.</t>
  </si>
  <si>
    <t>See below for more specific guidance on under-represented groups for companies based in the US, Canada, UK and Australia.</t>
  </si>
  <si>
    <t>US:
 The US’ Equal Employment Opportunity Comission (EEOC) highlights four particular under-represented groups (minotiries) who share a race, color, or national origin.</t>
  </si>
  <si>
    <t>U.S. Equal Employment Office definitions 
 (See definition of “Minority”)</t>
  </si>
  <si>
    <t>These four groups are:</t>
  </si>
  <si>
    <t>• American Indian or Alaskan Native: A person having origins in any of the original peoples of North America, and who maintain their culture through a tribe or community.</t>
  </si>
  <si>
    <t>• Asian or Pacific Islander: A person having origins in any of the original people of the Far East, Southeast Asia, India, or the Pacific Islands. These areas include, for example, China, India, Korea, the Philippine Islands, and Samoa.</t>
  </si>
  <si>
    <t>• Black (except Hispanic): A person having origins in any of the black racial groups of Africa.</t>
  </si>
  <si>
    <t>• Hispanic: A person of Mexican, Puerto Rican, Cuban, Central or South American, or other Spanish culture or origin, regardless of race.</t>
  </si>
  <si>
    <t>• Two or More refers to people who chose more than one of these categories.</t>
  </si>
  <si>
    <t>The EEOC goes on to highlight that “the many peoples with origins in Europe, North Africa, or the Middle East make up the dominant white population. Of course, many more minority groups can be identified in the American population. However, they are not classified separately as minorities under EEO law.”</t>
  </si>
  <si>
    <t>Canada: 
 As per the Canada Business Corporations Act (CBCA), Canadian corporations are required to report diversity of their board directors and members of senior management including “Indigenous peoples” and members of “visible minorities,“ which are defined in the Employment Equity Act (below).</t>
  </si>
  <si>
    <t>Corporations Canada Diversity Disclosure Guidelines;
 Canadian Business Corporations Act
 (See part XIV.1 Disclosure Relating to Diversity”);</t>
  </si>
  <si>
    <t>• Indigenous Peoples: First Nations, Inuits and Métis</t>
  </si>
  <si>
    <t>• Visible Minority: A person (other than an Indigenous person as defined above) who is non-white in colour/race, regardless of place of birth. The visible minority group includes: Black, Chinese, Filipino, Japanese, Korean, South Asian-East Indian (including Indian from India; Bangladeshi; Pakistani; East Indian from Guyana, Trinidad, East Africa; etc.), Southeast Asian (including Burmese; Cambodian; Laotian; Thai; Vietnamese; etc.); non-white West Asian, North African or Arab (including Egyptian; Libyan; Lebanese; etc.), non-white Latin American (including indigenous persons from Central and South America, etc.), person of mixed origin (with one parent in one of the visible minority groups listed above), other visible minority group.</t>
  </si>
  <si>
    <t>Government of Canada: Employment Equity Act definitions 
 (See sections on “Aboriginal peoples” and “Members of Visible Minorities”)</t>
  </si>
  <si>
    <t>UK: 
 The UK Government defines “ethnic minorities“ as “all ethnic groups except the white British group,” but includes white minorities in this categorization (e.g. Gypsy, Roma and Irish Traveller groups). Further, the UK government defines the following ethnic groups below:</t>
  </si>
  <si>
    <t>UK Government Ethnic Minority definition 
 (see “Ethnic minorities and ethnic groups” section);</t>
  </si>
  <si>
    <t>• Asian or Asian British: Indian, Pakistani, Bangladeshi, Chinese, any other Asian background</t>
  </si>
  <si>
    <t>UK Government Ethnicity Data
 (see “2021 Census” section)</t>
  </si>
  <si>
    <t>• Black, Black British, Caribbean or African: Caribbean, African, any other Black, Black British, or Caribbean background</t>
  </si>
  <si>
    <t>• Mixed or multiple ethnic groups: White and Black Caribbean, White and Black African, White and Asian, any other Mixed or multiple ethnic background</t>
  </si>
  <si>
    <t>• White minorities: Gypsy or Irish Traveller, Roma</t>
  </si>
  <si>
    <t>• Other ethnic group: Arab, Any other ethnic group</t>
  </si>
  <si>
    <t>Australia: 
 The Australian Standard Classification of Cultural Ethnic Groups uses the term “ethnicity” to refer to the “shared identity” of a group of people which stems from commonalities in culture, geography, and tradition, among other similarities, as well as from minority status (and often having experienced oppression due to this shared identity).</t>
  </si>
  <si>
    <t>Australian Standard Classificaiton of Cultural and Ethnic Groups (ASCCEG) (2019);</t>
  </si>
  <si>
    <t>For more specific guidance on how to categorize ethnicities in Australia, please see the list below.</t>
  </si>
  <si>
    <t>• Asian: South-east Asian, North-east Asian (inc. Chinese Asian), Southern and Central Asian</t>
  </si>
  <si>
    <t>• Sub-Saharan African: Central and West African, Southern and East African</t>
  </si>
  <si>
    <t>• Oceanian: Australian peoples (Aboriginal and Torres Strait Islander peoples), New Zealand peoples, Melanesian and Papuan, Micronesian, Polynesian - note includes Australian and New Zealander not defined as Indigenous</t>
  </si>
  <si>
    <t>• North African and Middle Eastern: Arab, Jewish, Peoples of the Sudan, Other North African and Middle Eastern</t>
  </si>
  <si>
    <t>ILPA Diversity Metrics Template DDQ 2.0
 (see Glossary on page 4)</t>
  </si>
  <si>
    <t>N/A</t>
  </si>
  <si>
    <t>4. Work Related Accidents</t>
  </si>
  <si>
    <t>GRI:2018
 403-9a&amp;b,
 GRI:2018
 403-6a
 WEF</t>
  </si>
  <si>
    <t>For US (OSHA Guidance):
 An injury is “work-related” if “an event…in the work environment either caused or contributed to the resulting condition or significantly aggravated a pre-existing condition” and results in loss of consciousness, days away from work, restricted work activity or job transfer, and/or medical treatment (beyond first aid). 
 See OIICS manual Section 1: Traumatic Injuries and Disorders (p. 10) for accepted types of work-related injuries. Note that Sections 2-8 would be excluded because they refer to work-related illnesses.</t>
  </si>
  <si>
    <t>US: 
 Occupational Health and Safety Administration definitions; 
 Occupational Injury and Illness Classification (OIICS) Manual from the US Bureau of Labor Statistics (see Section 1: Traumatic Injuries and Disorders on p. 10)</t>
  </si>
  <si>
    <t>For non-US (ILO Guidance):
 An “occupational injury” occurs due to an “occupational accident,” which is an occurrence arising out of or in the course of work that results in either a fatal or non-fatal occupational injury, within the last calendar year.</t>
  </si>
  <si>
    <t>Non-US:
 Recording and Notification of Occupational Accidents and Diseases (ILO) (pages 3, 59-66)</t>
  </si>
  <si>
    <t>See Recording and Notification of Occupational Accidents and Diseases (ILO) pages 59-66 for accepted types of work-related injuries resulting from occupational accidents.</t>
  </si>
  <si>
    <t>For the sake of clarity, note that the following should be excluded:</t>
  </si>
  <si>
    <t>• COVID cases contracted in the workplace;</t>
  </si>
  <si>
    <t>• Injuries resulting from accidents occuring on the commute to or from the workplace outside of working hours</t>
  </si>
  <si>
    <t>GRI:2018
 403-9a&amp;b,
 GRI:2018
 403-6a
 WEF
 SASB</t>
  </si>
  <si>
    <t>For US (OSHA Guidance):
 A “work-related fatality” is defined as a work-related injury which results in death.</t>
  </si>
  <si>
    <t>US: 
 Occupational Health and Safety Administration definitions</t>
  </si>
  <si>
    <t>For non-US (ILO Guidance):
 A “fatal occupational injury” is an occupational injury which leads to death.</t>
  </si>
  <si>
    <t>Non-US:
 Recording and Notification of Occupational Accidents (ILO) (p.3)</t>
  </si>
  <si>
    <t>#, days</t>
  </si>
  <si>
    <t>International Labor Organization,
 OSHA</t>
  </si>
  <si>
    <t>Note that “days lost due to injury” excludes the day of the accident and temporary medical absences, or “sick days” allotted in advance by the employer.</t>
  </si>
  <si>
    <t>For US (OSHA Guidance):
 Defined as cases involving days away from work or days of restricted job transfer, or both. Cases involving days away from work include at least one day away from work; job transfer or restriction cases occur when an employer or health care professional mandates or recommends an employee refrain from completing his/her full work routine or the full workday as a result of a work-related injury.</t>
  </si>
  <si>
    <t>For non-US (ILO Guidance):
 Number of days for which the employee is incapable of performing the “normal duties of work” as a result of an occupational injury, excluding the day of the accident.</t>
  </si>
  <si>
    <t>Non-US:
 Recording and Notification of Occupational Accidents (ILO) (see pages 3, 25, 59-66)</t>
  </si>
  <si>
    <t>5. Net New Hires</t>
  </si>
  <si>
    <t>GRI, WEF</t>
  </si>
  <si>
    <t>%</t>
  </si>
  <si>
    <t>GRI Disclosure 401: Employment (p. 10)</t>
  </si>
  <si>
    <t>GRI, WEF, SASB</t>
  </si>
  <si>
    <t>6. Employee Engagement</t>
  </si>
  <si>
    <t>Y/N</t>
  </si>
  <si>
    <t>Not applicable</t>
  </si>
  <si>
    <t>An employee feedback survey can include, but is not limited to, questions related to company culture, company values, employee job satisfaction, employee engagement, and training.</t>
  </si>
  <si>
    <t>https://impactfrontiers.org/project/investorcontribution20</t>
  </si>
  <si>
    <t>Password: IC20</t>
  </si>
  <si>
    <t>NOTES</t>
  </si>
  <si>
    <t xml:space="preserve">Question for readers: Do these types of investor contribution and definitions for each type seem clear to you? Do they seem right to you? </t>
  </si>
  <si>
    <t xml:space="preserve">JW response: yes; however, for investment impact should there be included some sort of definition around social impact? Maybe the cost of capital doesn't change, for instance, but positive social benefit is reaped. </t>
  </si>
  <si>
    <t xml:space="preserve">Question for readers: Are there additional use-cases or templates that we should consider? </t>
  </si>
  <si>
    <t>JW response: this seems good to me</t>
  </si>
  <si>
    <t>Of the engagement impact templates, I believe our DDQ work is most aligned with "Portfolio Goals", as the consideration we are contemplating for the time being is whether a given LP would invest in a given GP</t>
  </si>
  <si>
    <t>Portfolio Goals from PDI</t>
  </si>
  <si>
    <t>Key:</t>
  </si>
  <si>
    <t>Green</t>
  </si>
  <si>
    <t>Blue</t>
  </si>
  <si>
    <t>Red</t>
  </si>
  <si>
    <t>Already included</t>
  </si>
  <si>
    <t>Could be added</t>
  </si>
  <si>
    <t>Not to be added</t>
  </si>
  <si>
    <t>Portfolio name:</t>
  </si>
  <si>
    <t>Expected # of investments (approx.):</t>
  </si>
  <si>
    <t>Expected portfolio size (approx.):</t>
  </si>
  <si>
    <t>1a. What engagement actions or tactics do you expect you will employ with investees?[MM1]</t>
  </si>
  <si>
    <t>For what % of investments in the portfolio by [fill in: number or volume]? [One X per row]</t>
  </si>
  <si>
    <t>1 - 25%</t>
  </si>
  <si>
    <t>26 - 50%</t>
  </si>
  <si>
    <t>51 - 75%</t>
  </si>
  <si>
    <t>76 - 99%</t>
  </si>
  <si>
    <t>Provide technical assistance [GU2] directly: [describe]</t>
  </si>
  <si>
    <t>Provide grant funding for technical assistance: [describe]</t>
  </si>
  <si>
    <t>Provide introductions[GU3]  [fill in: to suppliers, customers, etc. : [describe]</t>
  </si>
  <si>
    <t>Suggest or require that the company take particular actions related to impact: [describe][GU4]</t>
  </si>
  <si>
    <t>Serve on a formal advisory or other committee: [describe]</t>
  </si>
  <si>
    <t>Other: [specify]</t>
  </si>
  <si>
    <t>At least one of the above, but which one(s) are unknown ex-ante</t>
  </si>
  <si>
    <t>1b. Are there particular impact topics or goals about which you expect to engage with investees?</t>
  </si>
  <si>
    <t>[Fill in impact topic or goal]</t>
  </si>
  <si>
    <t>[Add rows as needed]</t>
  </si>
  <si>
    <t>2. To what extent do you expect that your engagement will differ in quality or quantity from what the investee(s) would otherwise likely receive – helpful versus</t>
  </si>
  <si>
    <t>To what extent is your engagement expected to cause or enable them to improve their impact?</t>
  </si>
  <si>
    <t>3. What are the types of actions you expect investees may take to increase their impact as a result of your engagement, that they likely would not take but for your engagement?</t>
  </si>
  <si>
    <t>4. Describe in general whether you expect that your engagement will cause investees to have more impact on people and the natural environment than they otherwise would and if so, why? (Note that the most complete answers will be expressed in terms of all five dimensions of impact rather than a subset of them.)</t>
  </si>
  <si>
    <t>IC Metrics</t>
  </si>
  <si>
    <t>JW note: there appear to be some redundancies across asset classes. Would propose bucketing as one description then listing the appropriate / relevant classes</t>
  </si>
  <si>
    <t>Generally not a fan of the escalation strategies</t>
  </si>
  <si>
    <t xml:space="preserve">INCLUDE? </t>
  </si>
  <si>
    <t>Asset Class (as designated)</t>
  </si>
  <si>
    <t>Description of Metric(s)</t>
  </si>
  <si>
    <t>Scoring Criteria / Quantifiable Metric(s)</t>
  </si>
  <si>
    <t>Investor Contribution Archetype</t>
  </si>
  <si>
    <t>Activity vs. Output vs. Outcome</t>
  </si>
  <si>
    <t>Join boards of directors and advocate for improving social and environmental practices.</t>
  </si>
  <si>
    <t>(1) Number of portfolio companies in which a board seat was taken and used to advocate for improving social and environmental practices (successfully / partially successfully / unsuccessfully); (2) Number / % of company meetings/proposals voted</t>
  </si>
  <si>
    <t>Engage actively</t>
  </si>
  <si>
    <t>Activity</t>
  </si>
  <si>
    <t>Look at the size of our investment relative to the size of investments being received by the investee (e.g in co-investment of wider funding situations).</t>
  </si>
  <si>
    <t>- Investment contribution &gt; 0.3x% of total investment
 '- Investment contribution &gt; 0.15x%, &lt; 0.3x% of total investment
 - Investment contribution &lt; 0.15% of total investment</t>
  </si>
  <si>
    <t>Grow new/undersupplied capital markets</t>
  </si>
  <si>
    <t>Activity/output</t>
  </si>
  <si>
    <t>Processing time: How fast can the investee (lender in our case) process the loans for the beneficiary - i.e are we supporting those lenders who can get cash to the beneficiaries faster than the average? Again, here we are taking the view of whether we are supporting lenders who themselves have additionality</t>
  </si>
  <si>
    <t>- Lender loan processing time &lt; 1 day
 - Lender loan processing time &gt; 1 day, &lt;3 days
 - Lender processing time &gt; 3 days</t>
  </si>
  <si>
    <t>Additional services: Look at whether the lender provides non-financial support in addition to the financing. Taking the view of whether we are supporting lenders who themselves have additionality</t>
  </si>
  <si>
    <t>- Lender provides non-financial support to borrower e.g financial literacy, training, TA
 '- Lender does not provide any non-financial suppprt to borrower</t>
  </si>
  <si>
    <t>File pro-ESG/impact shareholder resolutions</t>
  </si>
  <si>
    <t>- No resolution filed (0)
 - File 1-3 shareholder resolutions (6)
 - File +4 shareholder resolutions (12)
 Per filling
 - Lead filer (+3)
 - Persistence: filer of same resolution with same company for multiple years (+3)
 - Successfully withdrawn or received majority support (+3)
 - Resolution covers a new topic or angle (+9)</t>
  </si>
  <si>
    <t>Equity</t>
  </si>
  <si>
    <t>The transaction caused or is expected to cause a material change in the share price. Situations in which a public equity transaction might directly cause a material change in the share price include, but are not limited to:
 • New issuances of equity (whether IPO or secondary offering), if and only if the investor’s participation results in a change in offering price or terms
 • Secondary market transactions involving very large blocks of shares
 • Secondary market transactions by investors with particularly strong reputations
 • Secondary market transactions by investors or funds that are known to be “activist” (e.g., Legal &amp; General’s Future World GIRL Fund), or that are known to ally with issue-based activists, if that activism is expected to result in a change in company valuation
 - Intentionally diversifying Exchange Traded Fund investments to gain exposure to smaller companies and reduce momentum-driving factors from market dynamics</t>
  </si>
  <si>
    <t>- Number and value of secondary market transactions in which the transaction itself likely caused a material change in the share price; also as a % of total portfolio value
 • Number and value of investments in new issuances in which the investor’s participation likely resulted in a change in the offering price or terms to the company; also as a % of total portfolio value
 • Ratio of exposure to large versus smaller indices</t>
  </si>
  <si>
    <t>Vote on shareholder resolutions and company activities</t>
  </si>
  <si>
    <t>- Number of company meetings voted (also as % of total company meetings)
 • Total proposals voted (also as % of total proposals available for vote)
 • Total proposals made or led (successfully / partially successfully / unsuccessfully)
 • Percent votes against management recommendation (can be broken out by topic, e.g. proposal for greater board diversity, reduced GHG emissions, etc)
 • Percent support for shareholder proposals (can be broken out by topic, e.g. proposal for greater board diversity, reduced GHG emissions, etc)
 • Percent support for management compensation plans</t>
  </si>
  <si>
    <t>Loan terms: Look at whether the loan terms are more beneficial/affordable/accessible than otherwise is available</t>
  </si>
  <si>
    <t>Uniquely beneficial terms/structure
 - terms &amp; structure similar to previous debt</t>
  </si>
  <si>
    <t>ESG/impact investment decision-making strategies</t>
  </si>
  <si>
    <t>- Website/marketing materials / PRI report that mentions ESG (6)
 - Negative screen only (12)
 - Website/marketing materials / PRI report that describes ESG integration process (18)
 - Official filings - considers ESG factors in principal investment strategies, not specific about what the factors are or how they play into decision making process or outsources ESG decisions (21)
 - Algorithmic - integrates ESG as primary (ESG part of the principal investment strategies in official filings) (27)
 - Investing in solutions, passive (e.g. renewable energy ETF) (30)
 - Active - integrates ESG as primary (ESG) (36)
 - Hybrid ESG primary and investing in solutions (42)
 -</t>
  </si>
  <si>
    <t>Signal that impact matters</t>
  </si>
  <si>
    <t>Debt</t>
  </si>
  <si>
    <t>Increasing company indebtedness to a level that makes it vulnerable to default, layoffs, and bankruptcy, or that results in deterioration of quality jobs, goods, or
 services.</t>
  </si>
  <si>
    <t>• Debt-to-equity ratio at transaction closing
 • Pre vs. post-closing debt to EBITDA
 • Debt to adjusted EBITDA vs. debt to reported
 EBITDA
 • Dividend recapitalisations: Number, value, and
 percentage of closing debt
 • Credit ratings pre- and post-transaction
 • Carried interest charged only on unlevered returns
 • Uses of funds from debt financing</t>
  </si>
  <si>
    <t>Negative investor contribution</t>
  </si>
  <si>
    <t>Activity / output</t>
  </si>
  <si>
    <t>Vote in favor of ESG shareholder resolutions</t>
  </si>
  <si>
    <t>% of votes in favor of ESG shareholder resolutions
 - 0% (-35)
 - &lt;1% (-25)
 - 1-4% (-15)
 - 5-10% (-10)
 - 10-49% (-5)
 - 50-75% (3)
 - +75% (6)</t>
  </si>
  <si>
    <t>Provide capital that will catalyze additional financing for the investee / serve as lead lender.</t>
  </si>
  <si>
    <t>(1) Estimated amount of capital catalyzed; (2) Number of round-leading investments</t>
  </si>
  <si>
    <t>Will we induce or arrange additional financing?</t>
  </si>
  <si>
    <t>(1) Our financing will likely induce or arrange additional financing for the borrower, project, or program;
 (0) Loan will not increase involvement or participation from other lenders</t>
  </si>
  <si>
    <t>Provide capital on more flexible/favorable terms than the investee would otherwise have access to.</t>
  </si>
  <si>
    <t>(1) Number / value of loans or investments that included supportive terms or amounts that the enterprise likely would not have received otherwise (can be broken down further into individual terms of transactions, e.g. pricing, fees, collateral, etc.); (2) Percentage of loans or investments in the portfolio (by numer or value) that included supportive terms or amounts that the enterprise likely would not have received otherwise (can be broken down further into individual terms of transactions, e.g. pricing, fees, collateral, etc.)</t>
  </si>
  <si>
    <t>Does the investment have significant potential to influence how others structure and deploy impact capital?</t>
  </si>
  <si>
    <t>(1) The investment is expected to influence the way others deploy impact capital.
 (0) The investment is not expected to influence how others deploy impact capital.</t>
  </si>
  <si>
    <t>Grow new/undersupplied capital markets / Signal that impact matters</t>
  </si>
  <si>
    <t>To what extent are we a primary driver of this financing?</t>
  </si>
  <si>
    <t>(2) We are the lead lender and, as such, has been actively involved in cultivating the deal and bringing in funding and/or implementation partners; -- maybe integrate some aspect of how a consultant was involved or not
 (1) We are not the lead lender but have been actively involved in cultivating the deal (as noted above);
 (0) We are not the lead lender and have not been actively involved in cultivating the deal (brought in primarily/solely as providers of supplemental capital to support a project developed by another lender)</t>
  </si>
  <si>
    <t>To what extent will the project go forward without us?</t>
  </si>
  <si>
    <t>(3) Project would not go forward without our involvement;
 (2) Project will not go forward without us / borrower cannot access other debt;
 (1) Borrower can access debt, but terms/structure are not as flexible or favorable -
   - Project's ability to go forward, at least in the near term, is uncertain;
   - Project will not go forward as quickly;
   - Project will go forward, but at a higher cost;
   - Project will go forward with fewer community impacts.
 (0) Borrower can access debt elsewhere</t>
  </si>
  <si>
    <t>Accept a role or component of a larger financing package that no other investor accepts / Take on complexity that other investors wouldn’t, in order to structure a new type of financial product (e.g. a first-loss guarantee that enables the pilot of a new financial product, quasi-equity, permanent capital vehicle, and/or debt to fund worker or community ownership)</t>
  </si>
  <si>
    <t>[qualitative / open-ended metric] description of what the investor did that no other ivnestors would do --&gt; number or percentage of investments in the portfolio for which this was the case</t>
  </si>
  <si>
    <t>Stakeholder engagement: Level of stakeholder input into investment and portfolio company strategy across stakeholder groups</t>
  </si>
  <si>
    <t>• Existence and characteristics of grievance mechanisms at the fund manager and corporate levels
 • Freedom of association and collective bargaining at the fund manager and corporate levels
 • Existence and characteristics of worker and/or community representation in governance bodies of the fund manager or controlled portfolio companies
 • Evidence of stakeholder mapping by the fund manager and portfolio companies, including logs and records of engagement</t>
  </si>
  <si>
    <t>Provide a guarantee or credit enhancement that others would not have, and that catalyses capital from third parties that the enterprise likely would not have obtained otherwise</t>
  </si>
  <si>
    <t>• Number / value of credit enhancements
 • Estimated amount of capital catalysed by credit
 enhancements</t>
  </si>
  <si>
    <t>Tax responsibility: Minimisation of tax via exploitation of gaps and loopholes in corporate tax codes, including but not limited to expatriation of profits overseas via subsidiaries registered in tax havens</t>
  </si>
  <si>
    <t>• Registration of fund entities and subsidiaries in tax-exempt locales
 • Effective tax rates of each company in portfolio
 • Taxes paid by each company in portfolio, by country
 • Commitments made by any portfolio company in order to benefit from tax incentives, and progress against commitments</t>
  </si>
  <si>
    <t>Lobbying and political spend: Lobbying and political spend by the fund manager, key individuals within the fund manager, and controlled portfolio companies for activities that undermine the fund’s stated ESG and/or impact goals</t>
  </si>
  <si>
    <t>• Total value of contributions made to each issue or candidate by each entity</t>
  </si>
  <si>
    <t>Engineering of additional fees: Additional fees charged by the fund manager to the portfolio company for consulting, monitoring, or other services, or charged to investors</t>
  </si>
  <si>
    <t>•Disclosure of fees alongside portfolio company financial performance in quarterly and annual reports</t>
  </si>
  <si>
    <t>Asset stripping: Selling companies’ physical assets and then having companies lease them back, thus generating cash, but depleting the assets of the company</t>
  </si>
  <si>
    <t>•Ratio of value of sale-leaseback agreements to total value of company property, plant, and equipment (PPE) at time of transaction approval
 • Ratio of total debt: PPE
 • Percentage increase in expenditures as a result of a sale-leaseback agreement</t>
  </si>
  <si>
    <t>Our role in lending</t>
  </si>
  <si>
    <t>0: We are providing little or no technical assistance, b/c the borrower does not need it. (Typically projects rating a "0" are projects were either the borrower or its consulting team has extensive, relevant experience and expertise.) 
 10: TA provided or facilitated by us is moderate. We may connect borrowers to outside consultants, other funders, outside experts, but we are not providing extensive 1-on-1 supports as described above. (Borrower likely has engaged in the type of project being financed previously and/or is working with consultants that have related experience.) 
 20: TA provided or facilitated by us is extensive. Our staff are stepping into and filling roles typically filled by borrower staff or consultants and regularly working 1-on-1 with borrowers to support budgeting, contracting, etc. (The depth of TA provided to rank a "2" often are provided to borrowers who have limited or no experience engaging in real estate projects and who are not working with outside consultants to fill knowledge/experience gaps.)</t>
  </si>
  <si>
    <t>Uniquely beneficial terms/structure</t>
  </si>
  <si>
    <t>0: Borrower can access debt for the component of the transaction we are funding with terms similar to, or better than, ours
 10: Borrower can access debt for the component of the transaction BCLF is financing from sources other than CDFIs or other mission-driven lenders, but terms/structure are not as flexible or favorable to the borrower as BCLF terms
 20: Borrower cannot access debt for the component of the transaction BCLF is financing from sources other than CDFIs or other mission-driven lenders</t>
  </si>
  <si>
    <t>Additionality: flexible financing</t>
  </si>
  <si>
    <t>0: the borrower does not need, require, or value our ability to be flexible on one or more terms
 2: the borrower values our capital because we are able to be flexible on one or more terms</t>
  </si>
  <si>
    <t>Additionality: advisory &amp; knowledge</t>
  </si>
  <si>
    <t>0: the borrower is not considering utilizing our staff in an advisory, knowledge, or innovation capacity
 1: we are providing some preliminary feedback or advice, but this will likely be one-off and not ongoing
 2: the borrower indicates they value our advice and knowledge of a sector, geography, or topic (e.g. ESG screening of impact assessment). They have indicated that our knowledge and experience would be helpful in informing a part of their work.
 4: we will be serving on a formal advisory board or investment committee, either as a voting member or with observer status</t>
  </si>
  <si>
    <t>Would the borrower be able to obtain similar financing at similar terms absent our financing?</t>
  </si>
  <si>
    <t>0: the borrower is receiving or can receive other financing on similar or better terms
 3: the borrower is receiving or can receive other financing on less flexible or less desireable terms than what we can offer
 5: in the absence of our loan, htis financing need would likely go unmet at this time. Our financing would be the first loan of similar terms for the borrower, or our financing would be the first private capital in the fund</t>
  </si>
  <si>
    <t>Grow new or undersupplied markets</t>
  </si>
  <si>
    <t>Additionality: signaling effect</t>
  </si>
  <si>
    <t>0: the borrower may value our financing because of our strong repeutation as an impact investor, but this will not necessarily lead to additional investment. Our investment would not be intended to attract other investors or signal an investable opportunity
 3: the borrower values our financing because our investment will help them attract additional capital in the future. The borrower has indicated that our investment provides a 'stamp of approval' to other subsequent investors</t>
  </si>
  <si>
    <t>Additionality: catalyzing capital</t>
  </si>
  <si>
    <t>0: the borrower values our capital, but it will be catalytic or specifically (legally) unlock additional financing. Additional investment is not specifically, immediately, or legally contingent on our investment.
 3: our investment would be somewhat catalyic as it would indirectly allow the borrower to free up existing capital and/or allow the borrower to leverage our capital to unlock additional capital
 5: our investment would be catalytic in immediately unlocking additional investment (outside of a syndication opportunity. Investment from other lendsers (whether commercial or otherwise) is specifically or legally continent upon our investment. We may be serving as an anchor investor</t>
  </si>
  <si>
    <t>Additionality: demonstrating effect</t>
  </si>
  <si>
    <t>0: there is no demonstration effect or replication of this model intended
 4: we are seeking to demonstrate or prove the effectiveness of the model, which may be new or innovative. We may seek to de-risk this business model/investment vehicle to demonstrate its viability, with the ultimate goal of replicating the model. We may also seek to de-risk the model to scale for the capital markets</t>
  </si>
  <si>
    <t>Additionality: resource mobilization</t>
  </si>
  <si>
    <t>0: this investment is not part of any syndication or participation
 2: we are participating in a syndicate or participation effort, but not leading one
 5: we are leading a syndicate or participation effort and recruiting other investors</t>
  </si>
  <si>
    <t>We provided unique navigation and leadership in the project financial</t>
  </si>
  <si>
    <t>Affirmation from the project sponsor that the TA provided was helpful to them; loan officer can articulate how our navigation and leadership uniquely enabled the success of the financing</t>
  </si>
  <si>
    <t>Engage actively / grow new/undersupplied capital markets</t>
  </si>
  <si>
    <t>Facilitate or arrange additional financing from third parties with supportive terms or in amounts that the enterprise likely otherwise would not have obtained.</t>
  </si>
  <si>
    <t>Estimated amount of capital facilitated or arranged (other than through credit enhancements, which has its own metric)</t>
  </si>
  <si>
    <t>Output</t>
  </si>
  <si>
    <t>Financing from third parties is contingent upon the investor’s own investment</t>
  </si>
  <si>
    <t>Estimated amount of third-party capital that was contingent on investor’s investment</t>
  </si>
  <si>
    <t>Fund manager compensation and economic inequality: Disproportionate accrual of profits from portfolio companies to individuals within the fund manager relative to other actors in the “capital markets value chain” who take risk and create value (e.g. workers in portfolio companies and investors into funds)</t>
  </si>
  <si>
    <t>Fund manager compensation and economic inequality: Disproportionate accrual of profits from portfolio companies to individuals within the fund manager relative to other actors in the “capital markets value chain” who take risk and create value (e.g. workers in portfolio companies and investors into funds)
 Metrics:
 • Ratio of executive fund manager compensation to compensation of average or median worker in portfolio company (excluding corporate executives) at transaction closing, as well as at exit
 • Number and structure of worker or community equity ownership programs (excluding corporate executives) created as part of transaction structures (can include phantom equity)
 • Percentage of portfolio company workers with a living wage at closing versus at exit
 • Percentage of staff laid off or terminated during the investment period (adjusted for acquisitions)
 • Ratio of increase in financial value of employee ownership program to value of capital gains and fees to investors
 • Placement of a portion of fund manager carried interest into a vehicle for portfolio company worker bonuses
 • Percentage of outstanding equity owned by non-director/executive officer employees at the company
 • Measurements of other profit-sharing mechanisms or placement of portfolio company workers or community stakeholders into distribution waterfalls
 • Adjustments to management fees for investors as the fund manager’s assets under management increase
 • For seasoned fund managers with track records, percentage of GP commitment</t>
  </si>
  <si>
    <t>We utilized a special capital product or grant for the deal</t>
  </si>
  <si>
    <t>We utilized a special capital product or grant for the deal. Special capital products include: NMTC allocation, credit enhancement (e.g. CMF/DOE), BGP, any formal Fund, etc. 
 Grants: if we provide a grant alongside the loan (e.g. ECE grant for provider)</t>
  </si>
  <si>
    <t>Utilize a comparatively favorable capital product which the investor is uniquely positioned to provide (e.g. PFS / impact-linked variable interest rate).</t>
  </si>
  <si>
    <t>Number / value of comparatively favorable, investor-specific capital products provided</t>
  </si>
  <si>
    <t>Fund of funds</t>
  </si>
  <si>
    <t>Make a cornerstone investment in an emerging fund manager</t>
  </si>
  <si>
    <t>Number / value of cornerstone investments in first- time fund managers
 Number / value of cornerstone investments in second funds of emerging fund managers</t>
  </si>
  <si>
    <t>Ally with social and/or environmental advocacy groups</t>
  </si>
  <si>
    <t>Number of advocacy groups the investor partnered with</t>
  </si>
  <si>
    <t>Directly communicate to investees your expectations about the negative impacts you expect them to avoid and the positive impacts you expect them to generate</t>
  </si>
  <si>
    <t>Number of engagement communications with company (can be broken down by meetings, letters, and shareholder proposals, by topic, and by successful / partially successful / unsuccessful)</t>
  </si>
  <si>
    <t>Engage actively / Signal that impact matters</t>
  </si>
  <si>
    <t>Introduce enterprise managers to experts relevant to their social or environmental impact</t>
  </si>
  <si>
    <t>Number of introductions to experts relevant to companies’ social or environmental impact
 Number of introductions to experts that led to changes in company decisions or practices</t>
  </si>
  <si>
    <t>Lead a round of investment in an earlystage enterprise when other investors are not / Serve as lead lender for a syndicated debt transaction when other lenders are not</t>
  </si>
  <si>
    <t>Number of investments (or percentage of investments in the portfolios) in which the investor led the round
 Number of loans (or percentage of loans in the portfolio) in which lender served as lead lender in a syndicate</t>
  </si>
  <si>
    <t>Provide flexibility on risk-adjusted return</t>
  </si>
  <si>
    <t>Number of investments or loans (or percentage of investments or loans in the portfolios) that included a concessionary element
 Estimated financial value of concession embedded in the investment or loan, to the investor or lender
 Estimated financial value of concession embedded in the investment or loan, to the investor or lender, as a percentage of transaction size
 • [Qualitative / open-ended metric]: Description of what element(s) of the transaction were concessionary (e.g., price, duration, liquidity, subordination, size, voting / control rights, conversion rights, etc.)</t>
  </si>
  <si>
    <t>Support enterprises post-investment in setting and achieving performance targets around impact</t>
  </si>
  <si>
    <t>Number of portfolio companies supported in setting and managing toward performance targets around impact</t>
  </si>
  <si>
    <t>But for us, this capital truly would not have been provided'</t>
  </si>
  <si>
    <t>Project sponsor affirms that they had no other means of getting this capital</t>
  </si>
  <si>
    <t>Provide consulting or technical assitance to help investees reduce neative social and environmental impacts and/or increase positive ones (e.g. IMM TA).</t>
  </si>
  <si>
    <t>Successfully / partially successfully / unsuccessfully</t>
  </si>
  <si>
    <t>Provide in-depth support to efforts to improve third-party ESG and/or impact measurement and management standards that are relevant for issue area and asset class</t>
  </si>
  <si>
    <t>Third-party ESG and/or impact measurement standards supported or advised, and hours spent</t>
  </si>
  <si>
    <t>Private market fund-of-funds</t>
  </si>
  <si>
    <t>Are we catalyzing additional capital from third parties?</t>
  </si>
  <si>
    <t>Are we providing concessionary or long-term patient capital?</t>
  </si>
  <si>
    <t>Are we providing non-financial support, such as providing feedback and advice and introducing potential investors and partners?</t>
  </si>
  <si>
    <t>Public markets</t>
  </si>
  <si>
    <t>Are we providing seed funding to an emerging, innovative manager (ideally in Asia)?</t>
  </si>
  <si>
    <t>Does the manager engage with broader stakeholders (e.g. policymakers, industry bodies, suppliers/customers) around broader ESG and impact issues?</t>
  </si>
  <si>
    <t>Does the manager participate in the pooling of resources and sharing of information to better influence on ESG issues?</t>
  </si>
  <si>
    <t>Has the manager produced any papers/research explaining the merit of its impact approach and willing to share publicly?</t>
  </si>
  <si>
    <t>How active is the manager in providing other types of non-financial support such as introducing potential funders, customers, potential key employees, etc?</t>
  </si>
  <si>
    <t>How likely will this drive a systemic change (i.e. capital markets pricing in the social &amp; environmental impact)?</t>
  </si>
  <si>
    <t>Is the company's progress/outcomes monitored and does the manager provide strategic advice/knowledge to company management?</t>
  </si>
  <si>
    <t>Is the engagement strategy robust with clear, well-defined and time-line based goals?</t>
  </si>
  <si>
    <t>Is the manager actively serving on the board and giving strategic advice to the company?</t>
  </si>
  <si>
    <t>Is there a stronger focus towards deep dive engagements (i.e. emphasis towards ESG and sustainability matters) rather than general/light touch engagements?</t>
  </si>
  <si>
    <t>What's the availability of our type of capital in this market? Would the fund be able to obtain similar financing?</t>
  </si>
  <si>
    <t>Grow new or undersupplied capital markets</t>
  </si>
  <si>
    <t>Will the fund's investment effectively attract co-investments from other investors?</t>
  </si>
  <si>
    <t>Will the manager actively share its impact framework as well as its findings and lessons with industry stakeholders?</t>
  </si>
  <si>
    <t>Will this investment meaningfully build capacity and talent within organization?</t>
  </si>
  <si>
    <t>Business owner could not get loan for their purpose at this rate and fee (uniquely beneficial terms/structure; no other prospects; has other prospects but unfriendly terms, e.g. working capital, property acquisition)</t>
  </si>
  <si>
    <t>Business owner had bankruptcy</t>
  </si>
  <si>
    <t>Business owner had tax lien</t>
  </si>
  <si>
    <t>Create a pathway to bankability/financial inclusion in the formal financial sector.</t>
  </si>
  <si>
    <t>Output / outcome</t>
  </si>
  <si>
    <t>Declined by mainstream institution</t>
  </si>
  <si>
    <t>Hours of TA already provided</t>
  </si>
  <si>
    <t>Lending to the business owner would potentially help build positive history on their credit report.</t>
  </si>
  <si>
    <t>Provide borrower with access to ecosystem through referrals to partners.</t>
  </si>
  <si>
    <t>Provide borrower with flexibility to manage challenges to ensure successful repayment (e.g., restructuring, interest only, payment moratorium to address cash flow challenges).</t>
  </si>
  <si>
    <t>Provide capital that unlocks additional resources/opportunities (e.g., contract financing for government contracts).</t>
  </si>
  <si>
    <t>Work with lender whose mission is to support the long-term well-being/success of businesses vs. a transactional profit drivem, short-term interest of alternative ledners (relational vs. transactional)</t>
  </si>
  <si>
    <t>Changes in the business plan or ESG practices of the investee, as a result of investor's engagement</t>
  </si>
  <si>
    <t>Direct mobilisation: Amount of capital invested by private investors as a result of our presence</t>
  </si>
  <si>
    <t>Number/length of grace periods or flexible amortization schedules</t>
  </si>
  <si>
    <t>Provide finance in markets where capital is scarce and traditional investors can make more opportunistic offers on less reasonable terms, they more frequently fail to complete investments, and where competitive fund-raising
 processes fail more often.</t>
  </si>
  <si>
    <t>Provide finance on commercial terms in markets where lenders ration finance, creating a shortage of available capital</t>
  </si>
  <si>
    <t>Provide flexible collateral requirements</t>
  </si>
  <si>
    <t>Provide mezzanine or innovative structures not otherwise available to the client</t>
  </si>
  <si>
    <t>Provide secondary transactions that no private investors would have done</t>
  </si>
  <si>
    <t>Support investees to implement initiatives (e.g. job quality improvements or resource-use efficiency) which generate commercial returns that are appealing to the investee but which an external commercial investor would not pursue</t>
  </si>
  <si>
    <t>Provide capital to projects that would not otherwise go forward</t>
  </si>
  <si>
    <t>Provide strategic guidance to an investee about how to secure further project financing / actively support deal coordination amongst other investors</t>
  </si>
  <si>
    <t>Provide TA to fill roles typically filled by investee staff or consultants (e.g. budgeting, contracting) / services the investee would not have access to/on similar terms otherwise</t>
  </si>
  <si>
    <t>during our assessment procedures we look out for catalytic investment opportunities. We do need to define in a more detail what specific catalytic opportunities our impact investment committee would be supportive of, however and in the interim, this is a consideration especially where below market returns are expected. During our assessment we are also focused on the additionality of our investment both in terms of our investment and in terms of the expected impact.</t>
  </si>
  <si>
    <t>Sit on the LPAC where the option is available and when it is deemed appropriate</t>
  </si>
  <si>
    <t>We tend to favour fund managers that are known to us, which can limit the scope to support a more diverse range of fund manager, especially those from minoritized communities.</t>
  </si>
  <si>
    <t>we have a dual objective of market returns and health impact; one of the objectives can be concessionary if the other is particularly strong, subject to due diligence.
 Assessing an entrepreneur’s intentionality and commitment to impact is important for us to ensure a company is able to balance the dual purposes of social or environmental change with financial return. It is a key dimension that is assessed pre-investment during the diligence phase. 
 Evaluation of current and expected future positive and negative social and/or environmental impacts of enterprises are key criterion for making an investment decision during the diligence phase</t>
  </si>
  <si>
    <t>we signal our values to the market. We also set up share action initiatives for health impact and other such investor activist action.</t>
  </si>
  <si>
    <t>% of AUM in local currency (since local currency financing is less available and provides a lot of benefits to our borrowers/investees compared to hard currency where they take on the risk and cost of the FX changes)</t>
  </si>
  <si>
    <t>Bring in institutional capital, often from investors who are new to impact investing</t>
  </si>
  <si>
    <t>Financial expense improvement compared to market-level stats (e.g., from the MIX)</t>
  </si>
  <si>
    <t>Fund's pricing to borrowers vs. local market. --&gt; This enables borrowers (inclusive financial institutions) to offer better terms to their borrowers (underserved people and businesses)</t>
  </si>
  <si>
    <t>Fund's terms vs. local market (e.g., loan tenor)</t>
  </si>
  <si>
    <t>Governance improvements compared to market-level stats (e.g., from the MIX)</t>
  </si>
  <si>
    <t>Increases in operating efficiency compared to market-level stats (e.g., from the MIX)</t>
  </si>
  <si>
    <t>Loan portfolio growth compared to market-level stats (e.g., from the MIX)</t>
  </si>
  <si>
    <t>TA provided using our board seats and then assisting the company to roll-out by providing expertise and management support (either in-house or via specialist consultants and partners)
 Results of TA (somewhat qualitative) 
 1) climate mitigation/resilience and 2) integrating gender equity and power dynamics into business processes.
 Previous initiatives have included things like launching products that had specific impact goals (women entrepreneurs, micro-pension/life insurance for resiliency) and actions taken to improve customer benefit/satisfaction.</t>
  </si>
  <si>
    <t>Borrower experience: Borrower's financial strength and/or experience is weaker than traditional lending standards</t>
  </si>
  <si>
    <t>Capital Contribution: Fund provides grant, recoverable grant, LIHTC, NMTC, credit enhancement or CDFI funding for the project. If not, the fund has provided financing or services to the borrower in the past.</t>
  </si>
  <si>
    <t>Catalytic investment &amp; leverage: Fund's capital will induce or arrange additional financing / other public, private or government sources are not committed to the project</t>
  </si>
  <si>
    <t>Impact Contribution: The investment increases the capacity of the borrower to access traditional capital for future projects</t>
  </si>
  <si>
    <t>Product type: Fund's loan product fills unmet need in the market</t>
  </si>
  <si>
    <t>Technical assistance: Number of hours fund staff dedicated to providing technical assistance pre-closing</t>
  </si>
  <si>
    <t>Communicate to prospective investees that impact metrics are an investment requirement</t>
  </si>
  <si>
    <t>Impact-linked compensation</t>
  </si>
  <si>
    <t>Make a public commitment to an impact/ESG thesis</t>
  </si>
  <si>
    <t>Make a public commitment to impact principles (PRI, UN Global Compact)</t>
  </si>
  <si>
    <t>Post-investment, on an annual basis, review the ESG compliance and performance of portfolio companies, including the status of implementation of action plans</t>
  </si>
  <si>
    <t>Pre-investment, follow a multi-step process for ESG management that includes the use of an exclusion criteria review, an ESG screening tool, an ESG due diligence assessment to identify any material risks, and formulation of targeted action plans to help companies improve the ESG of their operations.</t>
  </si>
  <si>
    <t>Publish case studies to share the impact that portfolio companies are driving.</t>
  </si>
  <si>
    <t>Publish the impact driven by portfolio companies and the impact of investments (both social and environmental) in an annual impact report.</t>
  </si>
  <si>
    <t>Through our ecosystems and networks, we support our companies by connecting them with industry and technical partners in the region</t>
  </si>
  <si>
    <t>We have a formal requirement related to impact management and reporting in the legal documentation, whereby its required that the investee companies comply with our impact mandate, implement impact and ESG plans, and report their impact and ESG performance.</t>
  </si>
  <si>
    <t>We provide management support in the form of impact monitoring and assessment, and strategic engagement with investee companies through the life of the investment. This includes participation in the Board of Directors of various portfolio companies and providing access to required knowledge and resources, as and when required. In some instances, we are also a part of strategic impact/sustainability committees that operated under the Board’s directive.</t>
  </si>
  <si>
    <t>We support our investees in capacity building projects and other value creation/addition initiatives. We have financially supported our portfolio companies in initiatives such as - undertake the B Impact Assessment, conduct a consumer survey to ascertain a company’s impact on its customers, and improvement projects to help strengthen the overall sustainability of operations.</t>
  </si>
  <si>
    <t>Within 30 to 60 days of investment, organise an impact session with the company to take them through how the impact of the enterprise was measured by the investor and its alignment to SDGs. Use the same platform to convey (1) the set of KPIs to be monitored, (2) potential value-add projects/initiatives to address any gaps identified during the diligence process, and (3) value creation initiatives that can enhance contribution to the achievement of impact as articulated in the theory of change.</t>
  </si>
  <si>
    <t>‘housekeeping’ engagement: this is annual dialogue to help maintain and enhance a relationship with a company, but with only limited objectives;</t>
  </si>
  <si>
    <t>1. submit a letter establishing intent to set a science-based target;
 2. work on an emissions reduction target in line with the SBTi’s criteria;
 3. present the target to the SBTi for official validation;
 4. announce the target and inform stakeholders; and
 5. report company-wide emissions and track the target’s progress annually.</t>
  </si>
  <si>
    <t>Listed equities</t>
  </si>
  <si>
    <t>A fund or portfolio manager builds a strategy focused on companies that provide solutions to a specific group of sustainability challenges (or SDGs) through their products and services. The manager develops a theory of change that explains the pathways for addressing the sustainability challenges as a basis for evaluating the relative importance of different company solutions and for guiding the investment process</t>
  </si>
  <si>
    <t>A fund/portfolio specifies a set of investable SDG themes to guide their fund/portfolio strategy and develops impact objectives, a theory of change for each theme based on the underlying SDG targets to define their investment priorities, and associated KPIs. These are included in the fund prospectus, along with information on how the design of the engagement strategy will focus on advancing specific requests related to the fund's theory of change</t>
  </si>
  <si>
    <t>Account equity: MDBs provide equity that is not available in the market in a way that strengthens the financial soundness, creditworthiness, and/or governance of the client. Equity is a vehicle for additionality as it often strengthens the client’s ability to take risk, leverage resources, and improve corporate governance.</t>
  </si>
  <si>
    <t>Accrue profits from portfolio companies to individuals within the fund manager</t>
  </si>
  <si>
    <t>active private engagement: targeted and specific engagement</t>
  </si>
  <si>
    <t>active public engagement: engagement deliberately made public by the institution.</t>
  </si>
  <si>
    <t>Engage actively / signal that impact matters</t>
  </si>
  <si>
    <t>Ask investees about social and/or environmental practices and performance</t>
  </si>
  <si>
    <t>Attract other financing opportunities:
 - Syndication leadership/deal creation</t>
  </si>
  <si>
    <t>Base investment decisions in part on the current and expected future positive and negative social and/or environmental impacts of enterprises</t>
  </si>
  <si>
    <t>collaborative campaigns: collaborative letter-writing or market-/sector-wide campaigns;</t>
  </si>
  <si>
    <t>collective engagement: a formal coalition of investors with a clear objective, typically working over time and with a coordinating body;</t>
  </si>
  <si>
    <t>Communicate to the market at-large that decision-making accounts for investee social and environmental impacts</t>
  </si>
  <si>
    <t>concert party: a formal agreement, in any form, with concrete objectives and agreed steps (e.g. collectively proposing a shareholder resolution or agreeing how to vote on a particular matter)</t>
  </si>
  <si>
    <t>Control company capital (most expensive)
 Provide liquidity to companies in order to maintain the companies as
 going concerns, improve cost controls or improve capital efficiency
 Example: In 2017, Warren Buffett, through Berkshire Hathaway, injected $400 million equity and provided a $2 billion line of credit to Home
 Capital Group that helped stave off a liquidity crisis at the Canadian lender</t>
  </si>
  <si>
    <t>Demonstration effect: take a risk that other lenders perceive as too high so as to demonstrate or prove the effectiveness of the model</t>
  </si>
  <si>
    <t>Develop and operationalize a ESG-related shareholder resolution voting policy</t>
  </si>
  <si>
    <t>Develop and operationalize a formal ESG-related divestment policy</t>
  </si>
  <si>
    <t>Direct management engagement
 Discussions with management and board members on issues relevant to the company’s long-term sustainability (e.g. wage policies, environmental policies, succession planning etc.)
 Example: Vanguard conducts engagements with companies in order to drive changes in board, compensation, risk and strategy, and structure</t>
  </si>
  <si>
    <t>disclose the proportion of shares that were voted in the past year and why</t>
  </si>
  <si>
    <t>Discuss/introduce shareholder proposals
 Discuss shareholder proposals with long-term financial impact. If necessary, put issues on the shareholder meeting ballot to signal concern or as a catalyst for engagement (e.g. separating chairperson/chief executive officer roles etc.)</t>
  </si>
  <si>
    <t>Encourage investees to provide appropriate transparency to stakeholders about their negative and positive impacts</t>
  </si>
  <si>
    <t>Engage on: board-level climate change expertise (especially for companies where climate risks are material)</t>
  </si>
  <si>
    <t>Engage on: carbon reduction targets in line with the Paris Agreement and climate science;</t>
  </si>
  <si>
    <t>Engage on: climate change policies and commitments</t>
  </si>
  <si>
    <t>Engage on: public disclosures in line with the TCFD recommendations</t>
  </si>
  <si>
    <t>Engage on: the measurement and verification of carbon emissions (including Scope 1, 2 and 3 emissions)</t>
  </si>
  <si>
    <t>Engage on: transition plans for net zero</t>
  </si>
  <si>
    <t>Engage: Asking a company to commit to paying wages to a specific standard</t>
  </si>
  <si>
    <t>Engage: Encouraging a company to allocate capital and R&amp;D resources towards positive impact solutions (e.g., defining a carbon intensity target for a product portfolio)</t>
  </si>
  <si>
    <t>Engage: Working with an investee company to make its product more accessible to underserved populations through pricing, distribution mechanisms, or other changes to business strategy and operations.</t>
  </si>
  <si>
    <t>Escalation: holding additional meetings with the board or management to discuss specific concerns;</t>
  </si>
  <si>
    <t>Escalation: making public statements (including speaking to the media) or speaking at general meetings;</t>
  </si>
  <si>
    <t>Escalation: seeking partnerships with other stakeholders (e.g. through collaborative engagement projects) to increase pressure</t>
  </si>
  <si>
    <t>Escalation: threatening divestment or taking steps to reduce exposure;</t>
  </si>
  <si>
    <t>Escalation: utilising mediation or other legal avenues</t>
  </si>
  <si>
    <t>Escalation: voting against the election of board members or voting for certain shareholder proposals;</t>
  </si>
  <si>
    <t>Escalation: writing formal letters (which could be made public);</t>
  </si>
  <si>
    <t>explain the extent to which voting decisions were executed by another entity, and how they have monitored any voting on their behalf</t>
  </si>
  <si>
    <t>Signal that impact matters / engage actively</t>
  </si>
  <si>
    <t>explain their rationale for some or all voting decisions, particularly where:
 » there was a vote against the board;
 » there were votes against shareholder resolutions;
 » a vote was withheld; or
 » the vote was not in line with voting policy.</t>
  </si>
  <si>
    <t>Financing expected to lead to significant, measureable improvements in borrower's outputs or outcomes</t>
  </si>
  <si>
    <t>Financing structure: MDBs provide financing that is not available in the market from commercial sources on reasonable terms and conditions. This includes local currency financing, increased amounts, extended tenor, or grace period.</t>
  </si>
  <si>
    <t>follow-on dialogue: company engagement dialogue led by one or some investors in a follow-up to a broader group letter or expression of views;</t>
  </si>
  <si>
    <t>Generic letter: public and applicable to a broad range of investments</t>
  </si>
  <si>
    <t>group meeting(s): a one-off group meeting (or a series of meetings) with a company, followed up either with individual investor reflections on the discussion or with a co-signed letter;</t>
  </si>
  <si>
    <t>identify all activities the company takes part in that influence climate policy and ensure that the activities are consistent;
 ▶ assess the ways in which lobbying on climate policy may impact the company’s risks and opportunities, and adjust strategies if appropriate;
 ▶ align with climate science;
 ▶ take a systematic approach to decision-making and make sure there is oversight of all direct and indirect
 lobbying efforts</t>
  </si>
  <si>
    <t>implement a strong governance framework that clearly articulates the board’s accountability and oversight of climate change risk</t>
  </si>
  <si>
    <t>Include covenants in investment or loan documentation requiring borrowers to comply with established ESG standards and set time- bound action plans to close any identified gaps; management of a plan to pursue positive impacts may also be a requirement</t>
  </si>
  <si>
    <t>informal discussions: institutions discuss views of particular corporate situations;</t>
  </si>
  <si>
    <t>Innovative financing structures and/or instruments: MDBs provide clients and partners with innovative financing structures that (i) add value by lowering the cost of capital or by better addressing risks and (ii) are not available in the market at a reasonable cost. It is understood that innovation is market specific; a structure could be considered innovative if it is new to a market even if may already exist in more developed markets.</t>
  </si>
  <si>
    <t>Invest in strategies that facilitate worker or community ownership, e.g. - Provide equity to workers or communities who are stakeholders of an investment, 
 - Provide reasonably priced or concessionary debt to workers or community members to facilitate their ownership in an investment</t>
  </si>
  <si>
    <t>Knowledge, innovation, and capacity building: MDBs provide expertise, innovation, knowledge and/or capabilities that are material to the timely realization of the project’s anticipated development impact, including support to strengthen the capacity of the client. Capacity-building support may be provided either in-house or by external experts.</t>
  </si>
  <si>
    <t>Lessons for the field</t>
  </si>
  <si>
    <t>Nominate/replace directors
 Review, nominate and vote for board members who share shareholders’ long-term interests (e.g. improving experience/knowledge, diversity, gender etc.)
 Example: Throughout 2017, State Street voted against the re-election of directors at 400 companies on the grounds that they failed to take steps to add women to their boards and failed to make steps to address the issue</t>
  </si>
  <si>
    <t>Participate in asset stripping or lobbying activities.</t>
  </si>
  <si>
    <t>Participate in proxy voting that targets a fund's impact objectives and theory of change</t>
  </si>
  <si>
    <t>Participation in a company’s debt offering caused or is expected to cause a material change in the amount, terms, or price of capital available to the company.</t>
  </si>
  <si>
    <t>Policy engagement: Calls to action and example setting with customers, suppliers, competitors and the public</t>
  </si>
  <si>
    <t>Policy engagement: Contributions to external, non-governmental organisations</t>
  </si>
  <si>
    <t>Policy engagement: Engagement in international or national business alliances or initiatives</t>
  </si>
  <si>
    <t>Policy engagement: Engaging government officials</t>
  </si>
  <si>
    <t>Policy engagement: Former employees taking jobs as government officials or the corporate hiring of former government officials</t>
  </si>
  <si>
    <t>Policy engagement: Funding of NGOs, research institutes and academia</t>
  </si>
  <si>
    <t>Policy engagement: Information and PR campaigns targeting customers, suppliers and the public</t>
  </si>
  <si>
    <t>Policy engagement: Membership in or links to trade associations and business groups</t>
  </si>
  <si>
    <t>Policy engagement: Participating in national or international forums on trade and technologies</t>
  </si>
  <si>
    <t>Policy engagement: Participating in public-private partnerships</t>
  </si>
  <si>
    <t>Policy engagement: Participation in research activities</t>
  </si>
  <si>
    <t>Policy engagement: Political contributions</t>
  </si>
  <si>
    <t>Policy engagement: Providing testimony or endorsements, or participating in government agency working groups</t>
  </si>
  <si>
    <t>Policy, sector, institutional, or regulatory change: MDBs’ involvement in a project is considered additional when it is designed to trigger a change in the policy, sector, institutional or regulatory framework, or enhance practices at the sector or country level.</t>
  </si>
  <si>
    <t>Provide appropriate transparency to stakeholders about the negative and positive impacts of investees</t>
  </si>
  <si>
    <t>Provide capital that will build capacity and/or talent with the investee's organization</t>
  </si>
  <si>
    <t>provide enhanced corporate disclosure to enable investors to assess the robustness of companies’ business plans against a range of climate scenarios</t>
  </si>
  <si>
    <t>Publish research and opinions on the positive and negative impacts of enterprise practices</t>
  </si>
  <si>
    <t>Resource mobilization: MDBs are involved in mobilization of resources from private sources; that is, there is a verifiable role played by MDBs in mobilizing financing on commercial terms from an institutional or private financier</t>
  </si>
  <si>
    <t>Fixed income</t>
  </si>
  <si>
    <t>reviewing prospectus and transaction documents</t>
  </si>
  <si>
    <t>Risk mitigation: MDBs provide comfort to clients and investors by mitigating non-financial risks, such as country, regulatory, project, economic cycle, or political risks. Such comfort is often due to MDBs’ reputation in the market, role as honest brokers, trusted and long-term client partnerships, signaling function for sound projects, convening power, close relationships with governments, and rigorous due diligence processes.</t>
  </si>
  <si>
    <t>seeking access to information provided in trust deeds</t>
  </si>
  <si>
    <t>seeking amendments to terms and conditions in indentures or contracts</t>
  </si>
  <si>
    <t>Signaling effect: signal to the market that this is an investable opportunity to ultimately attract additional capital</t>
  </si>
  <si>
    <t>Sit directly on board
 Push stewardship agenda by having representatives sit directly on
 the company's board of directors
 Example: In 2018, ValueAct Capital took a stake in international electric power producer AES. Jeffrey Ubben, founder and Chief Executive Officer of ValueAct, sits on AES’s board of directors, with the goal of helping to push for cleaner energy resources</t>
  </si>
  <si>
    <t>soliciting support: the solicitation of broader support for formal publicly stated targets (e.g. ‘vote no’ campaigns or support for a shareholder resolution);</t>
  </si>
  <si>
    <t>Standard-setting / helping projects and clients achieve higher standards: MDBs help raise the bar on standards. MDBs promote improved policies (for example, gender equality) and provide expertise in environmental, social, and governance standards (ESG) and on integrity and procurement best practice. Support to clients in meeting these standards is considered a form of additionality when ESG performance is likely to translate into improved impact and performance of the project, where clients lack the ability to meet such standards without support, and/or where laws and/or market practice do not reinforce such standards or require lower ones compared to MDBs’ requirements. In this case, MDBs bring additionality by introducing changes in policies, providing guidance, establishing standards, and/or offering technical support and training, or introducing international best practices to client companies and their stakeholders. These are the kinds of issues that most private financiers would not necessarily prioritize systematically.</t>
  </si>
  <si>
    <t>Sustain share price</t>
  </si>
  <si>
    <t>tailored letter: these are more targeted and can cover a range of topics at varied levels of detail;</t>
  </si>
  <si>
    <t>take action to reduce emissions across the value chain, consistent with the Paris Agreement’s goal of limiting the global average temperature increase to well below 2°C above pre-industrial levels, aiming for 1.5°C</t>
  </si>
  <si>
    <t>Technical assistance to borrower or project: enterprise would likely not obtain similar business services on similar terms from any other source</t>
  </si>
  <si>
    <t>The business models and core activities of each company held in the portfolio should be directly relevant to the fund’s impact strategy and investment thesis and should represent a material part of the company’s business, particularly for companies that are large or diversified in their scope of business. In addition, the fund manager should define how a holding is expected to contribute to the changes targeted by their impact strategy.
 Listed companies typically demonstrate greater diversity in geographies, clients/stakeholders influenced, and product portfolio offered as compared to asset classes such as real estate or private equity. As such, funds/portfolios should have a replicable, consistent, and quantifiable method in place to determine whether or not a prospective investment has sufficient alignment with fund/portfolio objectives.
 Examples of different approaches for defining thresholds might include (but are not limited to) an assessment of:
 - Corporate mission, vision and stated objectives
 - Revenues derived from activities related to impact
 - the product and service portfolio of the company
 - whether or not the company occupies a unique niche or contribution to the problem or stakeholders of most concern to the impact strategy of the fund/portfolio</t>
  </si>
  <si>
    <t>The fund/portfolio defines an investment universe, approach to diversification, and a number of holdings that are aligned to the specific real-world impacts targeted by the fund/portfolio strategy.
 The fund/portfolio strategy will state priorities and intended impact results. These criteria will allow for a determination of which sectors and companies are relevant to the objectives of the fund/portfolio and, therefore, should be considered part of the investment universe. This will likely require placing a greater emphasis on specific market segments/sectors as compared to a more general fund that seeks to diversify across all sectors of the market or invest in the "best-in-class" across the market. Taken in combination, this should lead to a portfolio composition that will have distinct and explainable differences from a fund that considers ESG broadly</t>
  </si>
  <si>
    <t>The holding period of individual equities in the portfolio is decided based on the fund's strategyfor achieving its stated impact goals.
 Listed equity funds achieve their impact contribution through engagement or through seeking to support share price. In order for such strategies to be effective, the investor needs to hold the equity for the duration of the time required to achieve the impact goals identified by a fund manager, which has implications for the holding period for investments. For example, investors seeking to achieve changes in listed equities through engagement may need to hold their positions for longer periods of time and may demonstrate lower portfolio turnover than other types of funds. On average, investors might expect impact funds that drive impact through engagement would have a longer holding period than non-impact funds. Similarly, those focused on contributing through supporting share price stability or growth would have to consider the impact implications of rapid exits of positions, particularly in small-cap or illiquid stocks.
 As examples of how this might appear, some funds/portfolios might:
 - Design the fund/portfolio around the expectation of longer holding periods that are linkd to the duration required to achieve progress on an impact target or set a minimum holding period for investments
 - Formalize procedures for assessing impact performance together with other dimensions of performance in making decisions about portfolio turnover/holding periods</t>
  </si>
  <si>
    <t xml:space="preserve">Have there been any instances in which ESG related KPIs provided to LPs have been unsatisfactory and if so, what changes were made? </t>
  </si>
  <si>
    <t>Do you have a commitment to help your portfolio companies  become B Corps?</t>
  </si>
  <si>
    <t>If you are a signatory or participant in any international sustainable standard frameworks, what related ESG metrics (if any) do you report?</t>
  </si>
  <si>
    <t>Which material ESG metrics do you track year over year to provide to your LPs?</t>
  </si>
  <si>
    <t>Please discuss your ESG incident reporting procedures to LPs</t>
  </si>
  <si>
    <t xml:space="preserve">List of individuals involved in ESG generally and climate specifically and how their job description reflects that work </t>
  </si>
  <si>
    <t xml:space="preserve">Types of training, offered how often, and who and how many are trained.  </t>
  </si>
  <si>
    <t>Example(s) of ESG-specific value creation plans</t>
  </si>
  <si>
    <t>Number and role of ESG-competent staff at portfolio companies on average; type of ESG consulting resources provided</t>
  </si>
  <si>
    <t>Two to three examples with quanitifable data from recent fund highlighting contribution to ESG and climate initiatives</t>
  </si>
  <si>
    <t>List of material KPIs, reporting standards used, and performance improvements tracked (climate and ESG)</t>
  </si>
  <si>
    <t>Example of an exited PortCo and ESG data provided to new buyer</t>
  </si>
  <si>
    <t>Quantifiable data on key ESG metrics (emissions reductions, implementation of DEI hiring processes, etc)</t>
  </si>
  <si>
    <t>List of international standards or guidelines to which the GP commits</t>
  </si>
  <si>
    <t>Share framework that enables quantifiable analysis around sustainable value creation</t>
  </si>
  <si>
    <t>Board member ESG and climate credentials and ESG governance structures</t>
  </si>
  <si>
    <t>Framework used to identify sustainability outcomes with examples</t>
  </si>
  <si>
    <t>Explain reporting and disclosure provided to LPs</t>
  </si>
  <si>
    <t>Description of actions taken</t>
  </si>
  <si>
    <t>Source</t>
  </si>
  <si>
    <t>Item</t>
  </si>
  <si>
    <t>Addition from ILPA</t>
  </si>
  <si>
    <t>ILPA</t>
  </si>
  <si>
    <t>ILPA
ESG Data Convergence</t>
  </si>
  <si>
    <t>NA</t>
  </si>
  <si>
    <t xml:space="preserve">Written description of climate or emissions related KPIs
Direct emissions due to owned, controlled sources accounted for using GHG Protocol; 
  GPs should submit data relating to the entire portfolio company and make no adjustments for equity or ownership stake.
The scope of energy consumption includes only energy directly consumed by the entity during the reporting period.
 The scope of energy consumption includes energy from all sources, including energy purchased from sources external to the entity and energy produced by the entity itself (self-generated). For example, direct fuel usage, purchased electricity, and heating, cooling, and steam energy are all included within the scope of energy consumption.
Total renewable energy consumed from: geothermal, solar, sustainably sourced biomass (including biogas), hydropower and wind energy sources. Accounting should follow best practices outlined in RE100 and GHG Protocol Scope 2 Guidance.
</t>
  </si>
  <si>
    <t>Please provide any such responsible investment policy</t>
  </si>
  <si>
    <t>Provide a yes / no and any supporting materials</t>
  </si>
  <si>
    <t>Provide any supporting materials</t>
  </si>
  <si>
    <t>Management and Human Capital</t>
  </si>
  <si>
    <t>Are you assessing the impacts on your investments on externalities such as water quality and deforestation?</t>
  </si>
  <si>
    <t>At the portfolio company level, are you employing any third party sustainability standards or certification for issues such as sustainable supply chain management?</t>
  </si>
  <si>
    <t>How do you take into account duty of care for public goods in your hold period?</t>
  </si>
  <si>
    <t>Provide response and any supporting materials</t>
  </si>
  <si>
    <t xml:space="preserve">How embedded are your firm's sustainability strategies? </t>
  </si>
  <si>
    <t>Please discuss capital allocation strategies throughout your investment processes</t>
  </si>
  <si>
    <t>Are you using business case tools such as the ROSI framework in an integrated manner?</t>
  </si>
  <si>
    <t>Are you engaging with any external consultancy groups that help with advisory around ESG matters?</t>
  </si>
  <si>
    <t>Guidance on Scoring:</t>
  </si>
  <si>
    <t>Average Score</t>
  </si>
  <si>
    <t>Score (0-3)</t>
  </si>
  <si>
    <t>Bucket:</t>
  </si>
  <si>
    <t>Weight</t>
  </si>
  <si>
    <t>Weighting:</t>
  </si>
  <si>
    <t>[  ]</t>
  </si>
  <si>
    <t>Scoring Definitions:</t>
  </si>
  <si>
    <t>0 indicates a negative response to a yes / no --&gt;</t>
  </si>
  <si>
    <t>1 indicates a positive response to a yes / no --&gt;</t>
  </si>
  <si>
    <t>2 indicates a positive response as well as supplemental materials --&gt;</t>
  </si>
  <si>
    <t>Total score of less than 30 is defined as remedial.</t>
  </si>
  <si>
    <t>Total score between 31-50 is defined as beginner.</t>
  </si>
  <si>
    <t>Total score between 51-80 is defined as advanced.</t>
  </si>
  <si>
    <t>Total score of greater than 80 is defined as expert.</t>
  </si>
  <si>
    <t>Critical Non Conformity</t>
  </si>
  <si>
    <t>MAX WEIGHT</t>
  </si>
  <si>
    <t>Critical?</t>
  </si>
  <si>
    <t>Instructions:</t>
  </si>
  <si>
    <t>Response</t>
  </si>
  <si>
    <t>Center for Sustainable Business Responsible Investing Framework:</t>
  </si>
  <si>
    <t>Modified ILPA Plus Questionnaire Rating</t>
  </si>
  <si>
    <t>Screen for Critical Non Conformities</t>
  </si>
  <si>
    <t>(Linked Here)</t>
  </si>
  <si>
    <t>Screen for Areas of Significant Underperformance and Overall Scoring</t>
  </si>
  <si>
    <t>Areas of Significant Underperformance (Score = 0):</t>
  </si>
  <si>
    <t>Tab Directory:</t>
  </si>
  <si>
    <t xml:space="preserve">Maturity Model: </t>
  </si>
  <si>
    <t xml:space="preserve">Heat Map Output: </t>
  </si>
  <si>
    <t xml:space="preserve">Critical Non Conformities: </t>
  </si>
  <si>
    <t xml:space="preserve">CSB RIF: </t>
  </si>
  <si>
    <t>ILPA Link</t>
  </si>
  <si>
    <t>&lt;-- WEIGHTED TOTAL SCORE</t>
  </si>
  <si>
    <t>NYU GP Validation Tool for LPs</t>
  </si>
  <si>
    <t xml:space="preserve">  </t>
  </si>
  <si>
    <t>Output from maturity model containing subset of questions that received a score of 0; these indicate the areas of greatest improvement needed</t>
  </si>
  <si>
    <t>CSB defined a subset of questions as "Critical"; CSB recommends the user investigates these in depth to ensure satisfactory answers before proceeding with the investment</t>
  </si>
  <si>
    <t>Notes</t>
  </si>
  <si>
    <t>3) In column H ("Notes"), include any relevant notes for future reference (e.g., "policy in progress," etc.)</t>
  </si>
  <si>
    <t>Response (Include Metrics if Applicable)</t>
  </si>
  <si>
    <t>19.1.2</t>
  </si>
  <si>
    <t>Y</t>
  </si>
  <si>
    <t>4) In column I ("Critical?'), CSB defined the most critical questions with a "Y." User can add a "Y" in this column if they view the question as extremely critical to the investment.</t>
  </si>
  <si>
    <t>Calculations (Automatically Calculated)</t>
  </si>
  <si>
    <t>The below is a "scorecard" indicating which buckets are denoted as critical non comformities. These areas should be thoroughly reviewed in advance of proceeding with an investment, or can even be used as an option to determine not to move forward with the investment. These may be added to or changed by denoting the respective line item with a "Y" in the "Maturity Model" tab in the "Critical?" column.</t>
  </si>
  <si>
    <t>Note: "Critical Non Conformity" is an area that requires thorough review (e.g., an unsatisfactory answer indicates a significant concern about the assessee's business)</t>
  </si>
  <si>
    <t>Work plan and comp structure associated with meeting ESG objectives</t>
  </si>
  <si>
    <t>Does the Firm track diversity metrics at the portfolio company level (where the Firm holds a significant or controlling interest), including Boards of Directors, Board Chairs and Senior Management? If ‘yes’, provide the diversity metrics breakout for the Fund’s portfolio companies, e.g., the “PortCo Template” tab in the ILPA Diversity Metrics Template (as referenced in Appendix A). If the Fund being dilgenced is not active, the diversity metrics at the portfolio company level should be provided for the predecessor fund for the last three years.</t>
  </si>
  <si>
    <t>Detailed quantitative and qualitative response + list of any external consultants and their relevance to the identification of red flags and other analyses during due diligence. List of any applicable frameworks and tools internal ot the business.</t>
  </si>
  <si>
    <t>Detail on CSB's Responsible Investing Framework, this explains how CSB buckets the questions across the five impact categories</t>
  </si>
  <si>
    <t>Key user input tab containing the 75 most important ILPA questions + 15 CSB additions, bucketed by impact categorization; user fills out responses in this tab</t>
  </si>
  <si>
    <t>Description of how fees and carry have been charged in predecessor funds</t>
  </si>
  <si>
    <t>Category</t>
  </si>
  <si>
    <t>GHG Emissions</t>
  </si>
  <si>
    <t>Subcategory</t>
  </si>
  <si>
    <t>Scope 1</t>
  </si>
  <si>
    <t>Scope 2</t>
  </si>
  <si>
    <t>Scope 3</t>
  </si>
  <si>
    <t>KPI 1</t>
  </si>
  <si>
    <t>KPI 2</t>
  </si>
  <si>
    <t>KPI 3</t>
  </si>
  <si>
    <t>Renewable Energy</t>
  </si>
  <si>
    <t>Diversity</t>
  </si>
  <si>
    <t>Work-related Accidents</t>
  </si>
  <si>
    <t>Circularity</t>
  </si>
  <si>
    <t>Water Use</t>
  </si>
  <si>
    <t>Sustainable Sourcing &amp; Procurement</t>
  </si>
  <si>
    <t>Turnover</t>
  </si>
  <si>
    <t>% renewable energy usage</t>
  </si>
  <si>
    <t>KPI 4</t>
  </si>
  <si>
    <t>% women on board</t>
  </si>
  <si>
    <t>% Women in C-suite</t>
  </si>
  <si>
    <t>% underrepresented groups on board</t>
  </si>
  <si>
    <t>% LGBTQ on board</t>
  </si>
  <si>
    <t>Injuries</t>
  </si>
  <si>
    <t>Fatalities</t>
  </si>
  <si>
    <t>Net new hires</t>
  </si>
  <si>
    <t>Regretted turnover</t>
  </si>
  <si>
    <t>Non-regretted turnover</t>
  </si>
  <si>
    <t>Net New Hires &amp; Turnover</t>
  </si>
  <si>
    <t>(1) Total fuel consumed, (2) percentage natural gas, (3) percentage renewable (a) Targets for 2030 and 2050 (b) base year (c) performance to time-based targets [revised SASB metric]</t>
  </si>
  <si>
    <t>(1) Operational energy consumed, (2) percentage grid electricity, (3) percentage renewable in current year (a) Targets for 2030 and 2050 (b) base year (c) performance to time-based targets [revised SASB metric]</t>
  </si>
  <si>
    <t xml:space="preserve">Percentage of employees by historically underrepresented group by level in current year (a) Short and long-term targets with a defined period (b) base year (c) performance to time-based targets </t>
  </si>
  <si>
    <t xml:space="preserve">Voluntary and involuntary turnover by historically underrepresented group by level in current year (a) Short and long-term targets with a defined period (b) base year (c) performance to time-based targets </t>
  </si>
  <si>
    <t>(1) Commitment to pay equity (2) Public disclosure of workforce diversity data with annual EEO-CO1 or equivalent (3) Pay gap ratios by historically underrepresented group by level in current year (a) Short and long-term targets with a defined period (b) base year (c) performance to time-based targets</t>
  </si>
  <si>
    <t xml:space="preserve">Number of employees diagnosed with acute and chronic health issues, as a result of employment in current year (2) data for last year at minimum, up to 3 years recommended </t>
  </si>
  <si>
    <t>Fuel Consumed</t>
  </si>
  <si>
    <t>Operational Energy Consumed</t>
  </si>
  <si>
    <t>Percentage of suppliers in compliance with wastewater discharge permits and/or contractual agreements in current year (a) Short and long-term targets with a defined period (b) base year (c) performance to time-based targets [revised SASB metric]</t>
  </si>
  <si>
    <t>Number of incidents of non-compliance associated with water quantity and/or quality permits, standards, and regulations in current year (a) Short and long term target with a defined period (b) base year (c) performance to time-based targets [revised SASB metric]</t>
  </si>
  <si>
    <t xml:space="preserve">Suppliers’ social and environmental responsibility audit (1) non-conformance rate and (2) associated corrective action rate for (a) major and (b) minor non-conformances in current year (3) data for last year at minimum, up to 3 years recommended </t>
  </si>
  <si>
    <t xml:space="preserve">(1) Percentage of products sourced by all suppliers that are certified to a third-party environmental and/or social standard (2) percentages by standard (a) Short and long term target with a defined period (b) base year (c) performance to time-based targets </t>
  </si>
  <si>
    <t xml:space="preserve">(1) Percentage of suppliers and contract production facilities conducted the Human Rights Impact Assessments (HRIAs) or another third-party standard audit, (2) percentage of noncompliance in current year (a) Short and long-term targets with a defined period (b) base year (c) performance to time-based targets </t>
  </si>
  <si>
    <t>Additional Labor Rights Metrics</t>
  </si>
  <si>
    <t xml:space="preserve">(1) Commitment to protecting employees from extreme heat (2) Percentage of facilities with protocols for protecting employees from high temperatures (a) Short and long-term targets with a defined period (b) base year (c) performance to time-based targets </t>
  </si>
  <si>
    <t>Employee Composition</t>
  </si>
  <si>
    <t>Pay Equity</t>
  </si>
  <si>
    <t>Work Safety</t>
  </si>
  <si>
    <t>Supplier Compliance</t>
  </si>
  <si>
    <t>Non-compliance</t>
  </si>
  <si>
    <t>Certifications</t>
  </si>
  <si>
    <t>Impact Assessments</t>
  </si>
  <si>
    <t>Minimum Wage</t>
  </si>
  <si>
    <t>Living Wage</t>
  </si>
  <si>
    <t>Extreme Heat</t>
  </si>
  <si>
    <t>scope 1</t>
  </si>
  <si>
    <t>scope 2</t>
  </si>
  <si>
    <t>scope 3</t>
  </si>
  <si>
    <t>% renewable, operational energy</t>
  </si>
  <si>
    <t>% grid electricity, operational energy</t>
  </si>
  <si>
    <t>% of employees historically underrepresented, by level</t>
  </si>
  <si>
    <t>% natural gas, fuel consumed</t>
  </si>
  <si>
    <t>% renewable, fuel consumed</t>
  </si>
  <si>
    <t>Scope 1 emissions, numerical value</t>
  </si>
  <si>
    <t>Scope 2 emissions, numerical value</t>
  </si>
  <si>
    <t>Scope 3 emissions, numerical value</t>
  </si>
  <si>
    <t>Total fuel consumed, numerical value</t>
  </si>
  <si>
    <t>Operational energy consumed, numerical value</t>
  </si>
  <si>
    <t>Voluntary turnover by historically underrepresented groups</t>
  </si>
  <si>
    <t>Involuntary turnover by historically underrepresented groups</t>
  </si>
  <si>
    <t>Workforce diversity data</t>
  </si>
  <si>
    <t>Pay gap ratios by historically underrepresented groups</t>
  </si>
  <si>
    <t>Total recordable incident rate, contract employees</t>
  </si>
  <si>
    <t>Fatality rate, contract employees</t>
  </si>
  <si>
    <t>Number of employees diagnosed with acute and chronic health issues, as a result of employment</t>
  </si>
  <si>
    <t>Voluntary Turnover</t>
  </si>
  <si>
    <t>Involuntary Turnover</t>
  </si>
  <si>
    <t xml:space="preserve">Involuntary turnover rate for (a) direct (b) contract (c) migrant employees in current year (a) Short and long-term targets with a defined period (b) base year (c) performance to time-based targets </t>
  </si>
  <si>
    <t xml:space="preserve">Voluntary turnover rate for (a) direct (b) contract (c) migrant employees in current year (a) Short and long-term targets with a defined period (b) base year (c) performance to time-based targets </t>
  </si>
  <si>
    <t>Voluntary turnover rate, direct employees</t>
  </si>
  <si>
    <t>Voluntary turnover rate, contract employees</t>
  </si>
  <si>
    <t>Voluntary turnover rate, migrant employees</t>
  </si>
  <si>
    <t>Involuntary turnover rate, direct employees</t>
  </si>
  <si>
    <t>Involuntary turnover rate, contract employees</t>
  </si>
  <si>
    <t>Involuntary turnover rate, migrant employees</t>
  </si>
  <si>
    <t>Total water consumed, numerical value</t>
  </si>
  <si>
    <t>Volume of wastewater treated and released, numerical value</t>
  </si>
  <si>
    <t>% of total water consumed in regions with High or Extremely High Baseline Water Stress</t>
  </si>
  <si>
    <t>% of wastewater treated and released in regions with High or Extremely High Baseline Water Stress</t>
  </si>
  <si>
    <t>KPI 1 - Data</t>
  </si>
  <si>
    <t>KPI 2 - Data</t>
  </si>
  <si>
    <t>KPI 3 - Data</t>
  </si>
  <si>
    <t>KPI 4 - Data</t>
  </si>
  <si>
    <t>% of suppliers in compliance with wastewater discharge permits and/or contractual agreements</t>
  </si>
  <si>
    <t>Number of incidents of non-compliance associated with water quantity and/or quality permits, standards, and regulations</t>
  </si>
  <si>
    <t>Supplier non-conformance rate</t>
  </si>
  <si>
    <t>Associated corrective action rate for major non-conformances</t>
  </si>
  <si>
    <t>Associated corrective action rate for minor non-conformances</t>
  </si>
  <si>
    <t>Board Composition / C-suite</t>
  </si>
  <si>
    <t>% women in C-suite</t>
  </si>
  <si>
    <t>% of products sourced by all suppliers that are certified to a third-party environmental and/or social standard</t>
  </si>
  <si>
    <t>% of suppliers and contract production facilities conducted the Human Rights Impact Assessments (HRIAs) or another third-party standard audit</t>
  </si>
  <si>
    <t>% of noncompliance in current year</t>
  </si>
  <si>
    <t>% of contract employees paid a minimum wage</t>
  </si>
  <si>
    <t>% of contract employees paid a living wage</t>
  </si>
  <si>
    <t>% of migrant employees paid a living wage</t>
  </si>
  <si>
    <t>% of seasonal employees paid a living wage</t>
  </si>
  <si>
    <t>% of full-time employees paid a living wage</t>
  </si>
  <si>
    <t>% of facilities with protocols for protecting employees from high temperatures</t>
  </si>
  <si>
    <t>EDCI</t>
  </si>
  <si>
    <t>Commitments</t>
  </si>
  <si>
    <t>Targets</t>
  </si>
  <si>
    <t>• Commitment to net zero based on 2030 and 2050 goals?
• Reporting to TCFD?
• Third-party audited?</t>
  </si>
  <si>
    <t>List 2030 and 2050 targets</t>
  </si>
  <si>
    <t>• Performance to time-based targets?</t>
  </si>
  <si>
    <t>List short and long-term targets</t>
  </si>
  <si>
    <t>• Commitment to pay equity?</t>
  </si>
  <si>
    <t>• Commitment to circularity?
• Performance to time-based targets?</t>
  </si>
  <si>
    <t>2. Renewable Energy</t>
  </si>
  <si>
    <t>Total</t>
  </si>
  <si>
    <t>can't do simple average of turnover</t>
  </si>
  <si>
    <t>Portfolio company level or fund level, or both? Portfolio level easier. Could create 10 different tabs that all sum on one comprehensive sheet for the fund view, but certain calculations would need to be modified for that</t>
  </si>
  <si>
    <t xml:space="preserve">Percentage of (a) contract (b) migrant (c) seasonal and (d) full-time employees by region paid a living wage (a) Short and long-term targets with a defined period (b) base year (c) performance to time-based targets </t>
  </si>
  <si>
    <t xml:space="preserve">Percentage of contract employees paid a minimum wage (a) Short and long-term targets with a defined period (b) base year (c) performance to time-based targets </t>
  </si>
  <si>
    <t>% of products sourced by all suppliers that are certified, by standard (standard 3 - user defined)</t>
  </si>
  <si>
    <t>% of products sourced by all suppliers that are certified, by standard (standard 2 - user defined)</t>
  </si>
  <si>
    <t>% of products sourced by all suppliers that are certified, by standard (standard 1 - user defined)</t>
  </si>
  <si>
    <t>% of products made from reused materials from production/end of life</t>
  </si>
  <si>
    <t>% of products made from recycled materials</t>
  </si>
  <si>
    <t>% of products made from recyclable materials</t>
  </si>
  <si>
    <t>Percentage of products made from (1) recyclable materials (2) recycled material and 3) reused materials from production/end of life (a) Short and long-term targets with a defined period (b) base year (c) performance to time-based targets</t>
  </si>
  <si>
    <t>Average hours of health, safety, and emergency response training, short-service employees</t>
  </si>
  <si>
    <t>Average hours of health, safety, and emergency response training, contract employees</t>
  </si>
  <si>
    <t>Average hours of health, safety, and emergency response training, part-time employees</t>
  </si>
  <si>
    <t>Average hours of health, safety, and emergency response training, full-time employees</t>
  </si>
  <si>
    <t>Average hours of health, safety, and emergency response training for (a) full-time employees, (b) part-time employees, (c) contract employees, and (d) short-service employees</t>
  </si>
  <si>
    <t>Near miss frequency rate, short-service employees</t>
  </si>
  <si>
    <t>Near miss frequency rate, contract employees</t>
  </si>
  <si>
    <t>Near miss frequency rate, part-time employees</t>
  </si>
  <si>
    <t>Near miss frequency rate, full-time employees</t>
  </si>
  <si>
    <t>Near miss frequency rate for (a) full-time employees, (b) part-time employees, (c) contract employees, and (d) short-service employees</t>
  </si>
  <si>
    <t>Fatality rate, short-service employees</t>
  </si>
  <si>
    <t>Fatality rate, part-time employees</t>
  </si>
  <si>
    <t>Fatality rate, full-time employees</t>
  </si>
  <si>
    <t>Fatality rate for (a) full-time employees, (b) part-time employees, (c) contract employees, and (d) short-service employees</t>
  </si>
  <si>
    <t>Total recordable incident rate, short-service employees</t>
  </si>
  <si>
    <t>Total recordable incident rate, part-time employees</t>
  </si>
  <si>
    <t>Total recordable incident rate, full-time employees</t>
  </si>
  <si>
    <t>Total recordable incident rate (TRIR) for (a) full-time employees, (b) part-time employees, (c) contract employees, and (d) short-service employees</t>
  </si>
  <si>
    <t>Percentage of women in C-suite, percentage of women on board, percentage of underrepresented groups on board, percentage of LGBTQ+ on board</t>
  </si>
  <si>
    <t>Percentage of facilities with protocols for protecting employees from high temperatures</t>
  </si>
  <si>
    <t>Full-time employees</t>
  </si>
  <si>
    <t>Seasonal employees</t>
  </si>
  <si>
    <t>Migrant employees</t>
  </si>
  <si>
    <t>Contract employees</t>
  </si>
  <si>
    <t>Percentage of (a) contract (b) migrant (c) seasonal and (d) full-time employees by region paid a living wage</t>
  </si>
  <si>
    <t>Percentage of contract employees paid a minimum wage</t>
  </si>
  <si>
    <t>9. Additional Labor Rights Metrics</t>
  </si>
  <si>
    <t>Standard 3</t>
  </si>
  <si>
    <t>Standard 2</t>
  </si>
  <si>
    <t>Standard 1</t>
  </si>
  <si>
    <t>% of products sourced by all suppliers that are certified to a third-party environmental and/or social standard, by standard</t>
  </si>
  <si>
    <t>Supplier Non-Conformance Rate</t>
  </si>
  <si>
    <t>Supplier Conformance</t>
  </si>
  <si>
    <t>8. Sustainable Sourcing &amp; Procurement</t>
  </si>
  <si>
    <t>% in regions with High or Extremely High Baseline Water Stress</t>
  </si>
  <si>
    <t>Volume of wastewater treated and released</t>
  </si>
  <si>
    <t>Total water consumed</t>
  </si>
  <si>
    <t>Water withdrawn</t>
  </si>
  <si>
    <t>7. Water Use</t>
  </si>
  <si>
    <t>Percentage of products made from (1) recyclable materials (2) recycled material and 3) reused materials from production/end of life</t>
  </si>
  <si>
    <t>6. Circularity</t>
  </si>
  <si>
    <t>Migrant Employees</t>
  </si>
  <si>
    <t>Contract Employees</t>
  </si>
  <si>
    <t>Direct Employees</t>
  </si>
  <si>
    <t>5. Net New Hires &amp; Turnover</t>
  </si>
  <si>
    <t>Number of Employees Diagnosed with Acute and Chronic Health Issues</t>
  </si>
  <si>
    <t>Average hours, short-service employees</t>
  </si>
  <si>
    <t>Average hours, contract employees</t>
  </si>
  <si>
    <t>Average hours, part-time employees</t>
  </si>
  <si>
    <t>Average hours, full-time employees</t>
  </si>
  <si>
    <t>Average Hours of Health, Safety, and Emergency Response Training</t>
  </si>
  <si>
    <t>NFMR, short-service employees</t>
  </si>
  <si>
    <t>NFMR, contract employees</t>
  </si>
  <si>
    <t>NMFR, part-time employees</t>
  </si>
  <si>
    <t>NMFR, full-time employees</t>
  </si>
  <si>
    <t>Near Miss Frequency Rate</t>
  </si>
  <si>
    <t>NMFR = (Near Misses / Exposure Hours) x Constant</t>
  </si>
  <si>
    <t>Fatality Rate, short-service employees</t>
  </si>
  <si>
    <t>Fatality Rate, contract employees</t>
  </si>
  <si>
    <t>Fatality Rate, part-time employees</t>
  </si>
  <si>
    <t>Fatality Rate, full-time employees</t>
  </si>
  <si>
    <t>Fatality Rate</t>
  </si>
  <si>
    <t>TRIR, short-service employees</t>
  </si>
  <si>
    <t>TRIR, contract employees</t>
  </si>
  <si>
    <t>TRIR, part-time employees</t>
  </si>
  <si>
    <t>TRIR, full-time employees</t>
  </si>
  <si>
    <t>Total Recordable Incident Rate (TRIR)</t>
  </si>
  <si>
    <t>4. Work-related Accidents</t>
  </si>
  <si>
    <t>% LGBTQ+ on Board</t>
  </si>
  <si>
    <t>% Underrepresented Groups on Board</t>
  </si>
  <si>
    <t>% Women on Board</t>
  </si>
  <si>
    <t>Board Composition</t>
  </si>
  <si>
    <t>Women in C-suite</t>
  </si>
  <si>
    <t>Pay equity</t>
  </si>
  <si>
    <t>Turnver, Historically Underrepresented Groups</t>
  </si>
  <si>
    <t>% Employees, Historically Underrepresented Minorities</t>
  </si>
  <si>
    <t>Other</t>
  </si>
  <si>
    <t>Renewable Energy Consumed</t>
  </si>
  <si>
    <t>Grid Electricity Consumed</t>
  </si>
  <si>
    <t>% renewable</t>
  </si>
  <si>
    <t>% grid electricity</t>
  </si>
  <si>
    <t>Renewable Fuel Consumed</t>
  </si>
  <si>
    <t>Natural Gas Consumed</t>
  </si>
  <si>
    <t>% renewable fuel</t>
  </si>
  <si>
    <t>% natural gas</t>
  </si>
  <si>
    <t>Total Fuel Consumed</t>
  </si>
  <si>
    <t>Emissions by Scope</t>
  </si>
  <si>
    <t>EEO Example - Oracle</t>
  </si>
  <si>
    <t>To Do: clean up the graphs page grammar and capitalization, complete the diversity graphs</t>
  </si>
  <si>
    <t>Water use graphs - include baseline stress?</t>
  </si>
  <si>
    <t>These can all be broken into subcalculations - should I?</t>
  </si>
  <si>
    <t>Work-related accidents</t>
  </si>
  <si>
    <t>Specific KPI - EEO</t>
  </si>
  <si>
    <t>Definition?</t>
  </si>
  <si>
    <t>Specific KPI - Underrepresented groups</t>
  </si>
  <si>
    <t>Duplicate of TRIR?</t>
  </si>
  <si>
    <t>Specific KPI - TRIR</t>
  </si>
  <si>
    <t>10&amp;11</t>
  </si>
  <si>
    <t>Breaking out sub calculations? E.g., turnover rate is composed of multiple calculations</t>
  </si>
  <si>
    <t>Overarching</t>
  </si>
  <si>
    <t>How to deal with targets?</t>
  </si>
  <si>
    <t>Wait on committee</t>
  </si>
  <si>
    <t>Portfolio firm level vs fund level?</t>
  </si>
  <si>
    <t>Note</t>
  </si>
  <si>
    <t>Bucket #</t>
  </si>
  <si>
    <t>Questions</t>
  </si>
  <si>
    <t xml:space="preserve">Graphs: </t>
  </si>
  <si>
    <t>The below is a "scorecard" indicating which buckets are in greatest need of improvement. Critical areas of improvement will populate below, defined as score = 0. Each time input changes on the "Maturity Model" tab, user can update Column D by dragging down the formula from D17 to autofit text in each cell.</t>
  </si>
  <si>
    <t>(1) Total water withdrawn, (2) total water consumed (3) volume of wastewater treated and released; percentage of each in regions with High or Extremely High Baseline Water Stress (a) Short and long-term targets with a defined period (b) base year (c) performance to time-based targets [revised SASB metric]</t>
  </si>
  <si>
    <t>CSB</t>
  </si>
  <si>
    <t>if I feel any less relevant make a note of it - we should simplify our list</t>
  </si>
  <si>
    <t>Guidance: See selected key KPIs below (based on EDCI recommendations + adjacent, CSB-developed KPIs), collect from GPs at portfolio level to monitor ongoing performance; select the grouping symbol (+) at the top to place data by year</t>
  </si>
  <si>
    <t>can use grouping for breaking out sub KPIs</t>
  </si>
  <si>
    <t xml:space="preserve">Ongoing Monitoring: </t>
  </si>
  <si>
    <t>Employee Composition (To be broken down by type)</t>
  </si>
  <si>
    <t>Sample Metrics - Ongoing Performance (ILLUSTRATIVE)</t>
  </si>
  <si>
    <t xml:space="preserve">Maturity Model (P1) &gt; </t>
  </si>
  <si>
    <t xml:space="preserve">Ongoing Monitoring (P2) &gt; </t>
  </si>
  <si>
    <t>Note: This list will be consolidated to the most important metrics</t>
  </si>
  <si>
    <t>Percentage of each of the above in regions with High or Extremely High Baseline Water Stress (a) Short and long-term targets with a defined period (b) base year (c) performance to time-based targets [revised SASB metric]</t>
  </si>
  <si>
    <t>% of total water withdrawn in regions with High or Extremely High Baseline Water Stress</t>
  </si>
  <si>
    <t>Graph outputs from the performance-based metrics denoted in the "Ongoing Monitoring" tab</t>
  </si>
  <si>
    <t xml:space="preserve">(1) Commitment to net zero based on 2030 and 2050 goals, scope 1, scope 2, and scope 3 emissions aligned with SBTI, (2) reporting to TCFD, and (3) third-party audited (4) Data for last year at minimum, up to 3 years recommended </t>
  </si>
  <si>
    <t>This tool aims to help investors (Limited Partners) better assess and manage the performance of General Partners on the most important sustainability topics, building on the average LP DDQ process. CSB has identified the 75 most important sustainability questions in the ILPA DDQ and developed 15 additional questions to be answered during the DDQ process and provides a filter for assessing performance; following this, the tool includes output sheets highlighting improvement priorities and critical non-conformities that likely require additional review. 
The second part of the tool includes CSB-recommended performance-based metrics (aligned with EDCI) aimed at improving data collection and ongoing monitoring.</t>
  </si>
  <si>
    <t>Set of performance-based metrics (aligned with EDCI) to be tracked over time</t>
  </si>
  <si>
    <t xml:space="preserve">Instructions (P1): </t>
  </si>
  <si>
    <t xml:space="preserve">Instructions (P2): </t>
  </si>
  <si>
    <t>Overview of the "Maturity Model" section + guidance on how to use/complete Part 1 of the tool</t>
  </si>
  <si>
    <t>Overview of the "Ongoing Monitoring" section + guidance on how to use/complete Part 2 of the tool</t>
  </si>
  <si>
    <t>1) In column F ("Response"), input the associated ILPA response; column B indicates the respective ILPA item.</t>
  </si>
  <si>
    <t>Step 1: Evaluation</t>
  </si>
  <si>
    <t>Step 2: Heat Map Output</t>
  </si>
  <si>
    <t>Step 2: Critical Non Conformities Output</t>
  </si>
  <si>
    <t>Note: these graphs are illustrative and aim to demonstrate the type of data that can be collected from GPs and portfolio companies</t>
  </si>
  <si>
    <t>N/A indicates that the question is not relevant for the particular GP (due to region, culture, etc.)</t>
  </si>
  <si>
    <t>Does the Firm track diversity metrics for the Firm/Management Company, including Ownership, Investment Committee and Professionals, with both quantitative/qualitative information available? If ‘yes’, provide the diversity metrics breakout for the Firm/Management Company, e.g., the “Manager Template” tab in the ILPA Diversity Metrics Template (as referenced in Appendix A).</t>
  </si>
  <si>
    <t>2) In column G ("Score 0-3"), score each line item according to the scoring guidance below. Can input "N/A" if the question is not applicable due to cultural/regional context, these will not be included in output scores.</t>
  </si>
  <si>
    <t>Yellow Header = User Fills Out (Columns F, G, H, and I)</t>
  </si>
  <si>
    <t>3 indicates a positive response, supplemental materials, historical perf. data (2+ years), and measurable progress goals --&gt;</t>
  </si>
  <si>
    <t xml:space="preserve">Diversity: </t>
  </si>
  <si>
    <t>Diversity definitions by region for additional context when reviewing diversity questions</t>
  </si>
  <si>
    <t>5) Optional: Review the weighting of each bucket below; suggested weighting provided but can be updated depending on user needs.</t>
  </si>
  <si>
    <t>Note: Some answers will vary by region; user may need to use their judgement when assessing the completeness of answers in specific regional contexts (e.g., emerging markets)</t>
  </si>
  <si>
    <t>Diversity Definitions by Region</t>
  </si>
  <si>
    <t>Region</t>
  </si>
  <si>
    <t>Sources</t>
  </si>
  <si>
    <t>Minority: "The smaller part of a group. A group within a country or state that differs in race, religion, or national origin from the dominant group" (US Equal Employment Opportunity Definition)</t>
  </si>
  <si>
    <t>Links</t>
  </si>
  <si>
    <t>https://www.archives.gov/eeo/terminology.html#:~:text=According%20to%20EEOC%20guidelines%2C%20minority,through%20a%20tribe%20or%20community.</t>
  </si>
  <si>
    <t>Canada</t>
  </si>
  <si>
    <t>UK</t>
  </si>
  <si>
    <t>Australia</t>
  </si>
  <si>
    <t>https://laws-lois.justice.gc.ca/eng/acts/E-5.401/page-1.html</t>
  </si>
  <si>
    <t>Equal Employment Opportunity Commission
EDCI</t>
  </si>
  <si>
    <t>Employment Equity Act
EDCI</t>
  </si>
  <si>
    <r>
      <t xml:space="preserve">The Employment Equity Act identifies the designated groups as: women, indigenous peoples, persons with disabilities, members of visible minorities
</t>
    </r>
    <r>
      <rPr>
        <b/>
        <sz val="10"/>
        <color rgb="FF000000"/>
        <rFont val="Calibri"/>
        <family val="2"/>
      </rPr>
      <t>Indigenous Peoples: "</t>
    </r>
    <r>
      <rPr>
        <sz val="10"/>
        <color rgb="FF000000"/>
        <rFont val="Calibri"/>
        <family val="2"/>
      </rPr>
      <t xml:space="preserve">persons who are Indians, Inuit or Métis"
</t>
    </r>
    <r>
      <rPr>
        <b/>
        <sz val="10"/>
        <color rgb="FF000000"/>
        <rFont val="Calibri"/>
        <family val="2"/>
      </rPr>
      <t>Persons with Disabilities:</t>
    </r>
    <r>
      <rPr>
        <sz val="10"/>
        <color rgb="FF000000"/>
        <rFont val="Calibri"/>
        <family val="2"/>
      </rPr>
      <t xml:space="preserve"> "means persons who have a long-term or recurring physical, mental, sensory, psychiatric or learning impairment and who
(a) consider themselves to be disadvantaged in employment by reason of that impairment, or
(b) believe that a employer or potential employer is likely to consider them to be disadvantaged in employment by reason of that impairment,
and includes persons whose functional limitations owing to their impairment have been accommodated in their current job or workplace; (personnes handicapées)"
</t>
    </r>
    <r>
      <rPr>
        <b/>
        <sz val="10"/>
        <color rgb="FF000000"/>
        <rFont val="Calibri"/>
        <family val="2"/>
      </rPr>
      <t>Visible Minorities:</t>
    </r>
    <r>
      <rPr>
        <sz val="10"/>
        <color rgb="FF000000"/>
        <rFont val="Calibri"/>
        <family val="2"/>
      </rPr>
      <t xml:space="preserve"> "persons, other than Aboriginal peoples, who are non-Caucasian in race or non-white in colour". The visible minority population consists mainly of the following groups: South Asian, Chinese, Black, Filipino, Arab, Latin American, Southeast Asian, West Asian, Korean and Japanese.</t>
    </r>
  </si>
  <si>
    <t>Australian Standard Classification of Cultural and Ethnic Groups
EDCI</t>
  </si>
  <si>
    <t>https://www.abs.gov.au/statistics/classifications/australian-standard-classification-cultural-and-ethnic-groups-ascceg/latest-release</t>
  </si>
  <si>
    <r>
      <t xml:space="preserve">The Australian Standard Classification of Cultural Ethnic Groups  uses the term “ethnicity” to refer to the “shared identity” of a group of people which stems from commonalities in culture, geography, and tradition, among other similarities, as well as from minority status (and often having experienced oppression due to this shared identity).
</t>
    </r>
    <r>
      <rPr>
        <b/>
        <sz val="10"/>
        <color rgb="FF000000"/>
        <rFont val="Calibri"/>
        <family val="2"/>
      </rPr>
      <t>Asian:</t>
    </r>
    <r>
      <rPr>
        <sz val="10"/>
        <color rgb="FF000000"/>
        <rFont val="Calibri"/>
        <family val="2"/>
      </rPr>
      <t xml:space="preserve"> South-east Asian, North-east Asian (inc. Chinese Asian), Southern and Central Asian 
</t>
    </r>
    <r>
      <rPr>
        <b/>
        <sz val="10"/>
        <color rgb="FF000000"/>
        <rFont val="Calibri"/>
        <family val="2"/>
      </rPr>
      <t>Sub-Saharan African:</t>
    </r>
    <r>
      <rPr>
        <sz val="10"/>
        <color rgb="FF000000"/>
        <rFont val="Calibri"/>
        <family val="2"/>
      </rPr>
      <t xml:space="preserve"> Central and West African, Southern and East African  
</t>
    </r>
    <r>
      <rPr>
        <b/>
        <sz val="10"/>
        <color rgb="FF000000"/>
        <rFont val="Calibri"/>
        <family val="2"/>
      </rPr>
      <t>Oceanian:</t>
    </r>
    <r>
      <rPr>
        <sz val="10"/>
        <color rgb="FF000000"/>
        <rFont val="Calibri"/>
        <family val="2"/>
      </rPr>
      <t xml:space="preserve"> Australian peoples (Aboriginal and Torres Strait Islander peoples), New Zealand peoples, Melanesian and Papuan, Micronesian, Polynesian - note includes Australian and New Zealander not defined as Indigenous 
</t>
    </r>
    <r>
      <rPr>
        <b/>
        <sz val="10"/>
        <color rgb="FF000000"/>
        <rFont val="Calibri"/>
        <family val="2"/>
      </rPr>
      <t>North African and Middle Eastern:</t>
    </r>
    <r>
      <rPr>
        <sz val="10"/>
        <color rgb="FF000000"/>
        <rFont val="Calibri"/>
        <family val="2"/>
      </rPr>
      <t xml:space="preserve"> Arab, Jewish, Peoples of the Sudan, Other North African and Middle Eastern</t>
    </r>
  </si>
  <si>
    <t>https://www.ethnicity-facts-figures.service.gov.uk/style-guide/writing-about-ethnicity</t>
  </si>
  <si>
    <t>UK Government Ethnic Minority definition
EDCI</t>
  </si>
  <si>
    <t>US</t>
  </si>
  <si>
    <r>
      <t xml:space="preserve">"We use ‘ethnic minorities’ to refer to all ethnic groups except the white British group. Ethnic minorities include white minorities, such as Gypsy, Roma and Irish Traveller groups."
</t>
    </r>
    <r>
      <rPr>
        <b/>
        <sz val="10"/>
        <color rgb="FF000000"/>
        <rFont val="Calibri"/>
        <family val="2"/>
      </rPr>
      <t>Asian or Asian British:</t>
    </r>
    <r>
      <rPr>
        <sz val="10"/>
        <color rgb="FF000000"/>
        <rFont val="Calibri"/>
        <family val="2"/>
      </rPr>
      <t xml:space="preserve"> Indian, Pakistani, Bangladeshi, Chinese, any other Asian background
</t>
    </r>
    <r>
      <rPr>
        <b/>
        <sz val="10"/>
        <color rgb="FF000000"/>
        <rFont val="Calibri"/>
        <family val="2"/>
      </rPr>
      <t>Black, Black British, Caribbean or African:</t>
    </r>
    <r>
      <rPr>
        <sz val="10"/>
        <color rgb="FF000000"/>
        <rFont val="Calibri"/>
        <family val="2"/>
      </rPr>
      <t xml:space="preserve"> Caribbean, African, any other Black, Black British, or Caribbean background
</t>
    </r>
    <r>
      <rPr>
        <b/>
        <sz val="10"/>
        <color rgb="FF000000"/>
        <rFont val="Calibri"/>
        <family val="2"/>
      </rPr>
      <t>Mixed or multiple ethnic groups:</t>
    </r>
    <r>
      <rPr>
        <sz val="10"/>
        <color rgb="FF000000"/>
        <rFont val="Calibri"/>
        <family val="2"/>
      </rPr>
      <t xml:space="preserve"> White and Black Caribbean, White and Black African, White and Asian, any other Mixed or multiple ethnic background
</t>
    </r>
    <r>
      <rPr>
        <b/>
        <sz val="10"/>
        <color rgb="FF000000"/>
        <rFont val="Calibri"/>
        <family val="2"/>
      </rPr>
      <t>White minorities:</t>
    </r>
    <r>
      <rPr>
        <sz val="10"/>
        <color rgb="FF000000"/>
        <rFont val="Calibri"/>
        <family val="2"/>
      </rPr>
      <t xml:space="preserve"> Gypsy or Irish Traveller, Roma
</t>
    </r>
    <r>
      <rPr>
        <b/>
        <sz val="10"/>
        <color rgb="FF000000"/>
        <rFont val="Calibri"/>
        <family val="2"/>
      </rPr>
      <t>Other ethnic group:</t>
    </r>
    <r>
      <rPr>
        <sz val="10"/>
        <color rgb="FF000000"/>
        <rFont val="Calibri"/>
        <family val="2"/>
      </rPr>
      <t xml:space="preserve"> Arab, Any other ethnic group
</t>
    </r>
  </si>
  <si>
    <t>General Note</t>
  </si>
  <si>
    <t>CSB defined diversity across a few countries below, but some countries/regions will not have a widely accepted definition, or regulation may discourage collecting ethnicity data. 
For regions lacking a common diversity definition, CSB recommends reporting on commonly-disadvantaged groups, which include, but are not limited to: women, people with disabilities, veterans, LGBTQ+, etc.</t>
  </si>
  <si>
    <r>
      <t xml:space="preserve">According to EEOC guidelines, minority is used to mean four particular groups who share a race, color, or national origin. These groups are:
</t>
    </r>
    <r>
      <rPr>
        <b/>
        <sz val="10"/>
        <color rgb="FF000000"/>
        <rFont val="Calibri"/>
        <family val="2"/>
      </rPr>
      <t>American Indian or Alaskan Native:</t>
    </r>
    <r>
      <rPr>
        <sz val="10"/>
        <color rgb="FF000000"/>
        <rFont val="Calibri"/>
        <family val="2"/>
      </rPr>
      <t xml:space="preserve"> A person having origins in any of the original peoples of North America, and who maintain their culture through a tribe or community.
</t>
    </r>
    <r>
      <rPr>
        <b/>
        <sz val="10"/>
        <color rgb="FF000000"/>
        <rFont val="Calibri"/>
        <family val="2"/>
      </rPr>
      <t>Asian or Pacific Islander:</t>
    </r>
    <r>
      <rPr>
        <sz val="10"/>
        <color rgb="FF000000"/>
        <rFont val="Calibri"/>
        <family val="2"/>
      </rPr>
      <t xml:space="preserve"> A person having origins in any of the original people of the Far East, Southeast Asia, India, or the Pacific Islands. These areas include, for example, China, India, Korea, the Philippine Islands, and Samoa.
</t>
    </r>
    <r>
      <rPr>
        <b/>
        <sz val="10"/>
        <color rgb="FF000000"/>
        <rFont val="Calibri"/>
        <family val="2"/>
      </rPr>
      <t>Black (except Hispanic):</t>
    </r>
    <r>
      <rPr>
        <sz val="10"/>
        <color rgb="FF000000"/>
        <rFont val="Calibri"/>
        <family val="2"/>
      </rPr>
      <t xml:space="preserve"> A person having origins in any of the black racial groups of Africa.
</t>
    </r>
    <r>
      <rPr>
        <b/>
        <sz val="10"/>
        <color rgb="FF000000"/>
        <rFont val="Calibri"/>
        <family val="2"/>
      </rPr>
      <t>Hispanic:</t>
    </r>
    <r>
      <rPr>
        <sz val="10"/>
        <color rgb="FF000000"/>
        <rFont val="Calibri"/>
        <family val="2"/>
      </rPr>
      <t xml:space="preserve"> A person of Mexican, Puerto Rican, Cuban, Central or South American, or other Spanish culture or origin, regardless of race.
Of course, many more minority groups can be identified in the American population. However, they are not classified separately as minorities under EEO law. </t>
    </r>
    <r>
      <rPr>
        <b/>
        <sz val="10"/>
        <color rgb="FF000000"/>
        <rFont val="Calibri"/>
        <family val="2"/>
      </rPr>
      <t>It should be noted that women are not classified as a minority. However, they have experienced the same kind of systematic exclusion from the economy as the various minorities. Thus, they are considered as having "minority status" as far as the law is concerned.</t>
    </r>
  </si>
  <si>
    <t>Ongoing Performance Monitoring</t>
  </si>
  <si>
    <t>Question-Specific Guidance</t>
  </si>
  <si>
    <t>[ISP 1, PE 1] Do you have a responsible investment policy? What is the quality of the policy?
If yes, provide a copy or a link if publicly available, state when it was implemented, whether it has been fully implemented, what the process for reviewing and updating it is, and describe any changes you have recently made or plan to make. If you do not have a responsible investment policy, explain why not.</t>
  </si>
  <si>
    <t>Standards include SASB, IFRS, GRI, PRI, TCFD, UNGC, EDCI, B Corp, TNFD, SFRD, GRESB, etc.</t>
  </si>
  <si>
    <t>Scoring should be based on the quality of the policy - compare policy to competitors / benchmarks for an assessment of quality.</t>
  </si>
  <si>
    <t>[ISP 8.2] To what extent, if any, are ESG objectives incorporated into performance reviews and compensation mechanisms at your firm?
Describe how ESG objectives are defined and measured and to which positions they apply, e.g. investment professionals/ESG teams.</t>
  </si>
  <si>
    <t>How do you equip your investment professionals and other staff to understand and identify the relevance and importance of ESG risks and opportunities in investment activities?
If you provide training, assistance and/or additional resources, please describe them. This should include how often these are delivered, by whom, and to whom.</t>
  </si>
  <si>
    <t>What kind of ESG training or assistance do you provide? Is it a formalized process that happens on an annual, bi-annual, or quarterly basis?</t>
  </si>
  <si>
    <t>This can be broken down into component parts, and scoring may differ dependent on size of the fund (e.g., a large fund likely has an ESG team while a smaller fund may place responsibility with the CFO):
1) How/Where are the oversight responsibilites placed within your organization? 
2) How/Where are the impementation responsibilities placed within your organization? 
3) Do you have a desiginated ESG team or person within your organization? 
4) Please list the people involved with a description of their role and what their positions are? 
5) How are they qualified for the position? 
6) What external resources if any does your organization use?</t>
  </si>
  <si>
    <t>This can be broken into component parts:
1) Are ESG objectives incorporated into performance reviews at your firm? 
2) Are ESG objectives incorporated into compensation mechanisms at your firm? 
3) How are ESG objectives defined and measured at your firm?  
4) What positions do the ESG objectives apply to within your firm?</t>
  </si>
  <si>
    <t>[PE 2] What formal ESG commitments have you made or do you plan to make in the Limited Partnership Agreement (LPA), side-letters, or other constitutive fund documents?
Describe any formal ESG commitments you have made or plan to make related to this fundraise. Please also share sections of your PPM or other marketing materials relevant to ESG commitments (as referenced in Appendix A).</t>
  </si>
  <si>
    <t>This question can be broken into component parts:
1) How do you conduct ESG materiality analysis for potential investments? 
2) How do you conduct ESG due diligence on potentially material ESG risks and opportunities? 
3) What is your process (provide 3 examples)? 
4) What tools or frameworks are used in this process?</t>
  </si>
  <si>
    <t>Here, the quality of the ESG commitments should be considered when attributing a score.</t>
  </si>
  <si>
    <t>This can be broken into component parts:
1) Do you have certain sectors/industries not elligible for investment due to ESG concerns? Please describe using an example from a recent fund. 
2) Do these policies impact the valuation of investments or deal terms? 
There are different ways to view an investment - if you have sectors you do not invest in due to sustainability concerns (ie. climate) it is related to the business models and how you view their trajectories. If you consider ESG risks to be too high for an investment, it is related to the business conduct of a company.</t>
  </si>
  <si>
    <t>Quality of integration and quality of ESG considerations</t>
  </si>
  <si>
    <t>A high score would be indicated by meeting measurable ESG performance goals post-investment</t>
  </si>
  <si>
    <t>Strong reporting constitutes significant analysis (depth and breadth) into material issues, providing outcome/performance-oriented data rather than output/process-based data</t>
  </si>
  <si>
    <t>Often, the quality of ESG data is not sufficient yet to use in a structured way, so identification of risks and opportunities may still based on qualitative information</t>
  </si>
  <si>
    <t>Scoring is related to the quality of value creation / 100 day plans</t>
  </si>
  <si>
    <t>If you have external consultants due to resources, that can be sufficient. The relevant question is, how does the fund ensure that knowledge is shared and integrated?</t>
  </si>
  <si>
    <t>E.g. quarterly discussions at the board level, quality of ESG knowledge at board level</t>
  </si>
  <si>
    <t>It is a good sign if the investment teams make contributions to portfolio companies in terms of solving ESG issues, but if the portfolio companies gain the knowledge and solves the issues themselves, that would also correlate to a high score</t>
  </si>
  <si>
    <t>Consider quality of responses vs. quantity of responses</t>
  </si>
  <si>
    <t>This requires high quality data</t>
  </si>
  <si>
    <t>Anecdotal research indicates a growing appetite for "sustainability stories" at exit (e.g., how has the business improved from a sustainability perspective, and how can you prove this via performance-based data?)</t>
  </si>
  <si>
    <t>A high score would be indicated by strong examples of financial outcome assessments</t>
  </si>
  <si>
    <t>High scores are correlated to using third party frameworks or other tools in an effective manner</t>
  </si>
  <si>
    <t>Providing performance-oriented data rather than process-focused metrics</t>
  </si>
  <si>
    <t>If the fund does not have a TCFD report but still reports well on CO2 (has targets and reducing emissions on plan), that would also correlate to a high score. Alternatively, can place "N/A" in scoring bucket if not relevant, and it will not affect the final score</t>
  </si>
  <si>
    <t>Can put "N/A" if not relevant</t>
  </si>
  <si>
    <t>This is an ILPA initiative, so may not be particularly relevant dependent on geography of GP. Can put "N/A" or score on comparable frameworks in relevant geography</t>
  </si>
  <si>
    <t>Same as above</t>
  </si>
  <si>
    <t>Higher scores indicated not just by existence of policy - be sure to assess the quality of the metrics</t>
  </si>
  <si>
    <t>Scoring relates to the actual tracking and the quality of the metrics used</t>
  </si>
  <si>
    <t>Can put "N/A" if not relevant, this is often part of the financial DD</t>
  </si>
  <si>
    <t>Note: CSB question additions are identified in the "Source" column. You may exclude these questions if irrelevant. You may also choose to replace your own supplemental questions. You may also add your own supplemental questions.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</si>
</sst>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_);_(* \(#,##0.0\);_(* &quot;-&quot;?_);_(@_)"/>
    <numFmt numFmtId="166" formatCode="_(* #,##0.0000_);_(* \(#,##0.0000\);_(* &quot;-&quot;??_);_(@_)"/>
    <numFmt numFmtId="167" formatCode="0.0\ &quot;out of 3&quot;"/>
  </numFmts>
  <fonts count="89" x14ac:knownFonts="1">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9"/>
      <color rgb="FF000000"/>
      <name val="Calibri"/>
      <family val="2"/>
    </font>
    <font>
      <i/>
      <sz val="9"/>
      <color rgb="FFFF0000"/>
      <name val="Calibri"/>
      <family val="2"/>
    </font>
    <font>
      <b/>
      <sz val="9"/>
      <color rgb="FF000000"/>
      <name val="Calibri"/>
      <family val="2"/>
    </font>
    <font>
      <sz val="10"/>
      <name val="Arial"/>
      <family val="2"/>
    </font>
    <font>
      <sz val="9"/>
      <color rgb="FFFF0000"/>
      <name val="Calibri"/>
      <family val="2"/>
    </font>
    <font>
      <u/>
      <sz val="9"/>
      <color rgb="FFFF0000"/>
      <name val="Calibri"/>
      <family val="2"/>
    </font>
    <font>
      <b/>
      <sz val="9"/>
      <color rgb="FFFF0000"/>
      <name val="Calibri"/>
      <family val="2"/>
    </font>
    <font>
      <b/>
      <sz val="10"/>
      <color rgb="FF980000"/>
      <name val="Arial"/>
      <family val="2"/>
      <scheme val="minor"/>
    </font>
    <font>
      <sz val="10"/>
      <color rgb="FF980000"/>
      <name val="Arial"/>
      <family val="2"/>
      <scheme val="minor"/>
    </font>
    <font>
      <i/>
      <sz val="10"/>
      <color rgb="FFFF0000"/>
      <name val="Arial"/>
      <family val="2"/>
      <scheme val="minor"/>
    </font>
    <font>
      <i/>
      <sz val="10"/>
      <color theme="1"/>
      <name val="Arial"/>
      <family val="2"/>
      <scheme val="minor"/>
    </font>
    <font>
      <sz val="10"/>
      <color theme="1"/>
      <name val="Arial"/>
      <family val="2"/>
      <scheme val="minor"/>
    </font>
    <font>
      <u/>
      <sz val="10"/>
      <color rgb="FF0000FF"/>
      <name val="Arial"/>
      <family val="2"/>
    </font>
    <font>
      <b/>
      <sz val="10"/>
      <color rgb="FF575757"/>
      <name val="Arial"/>
      <family val="2"/>
      <scheme val="minor"/>
    </font>
    <font>
      <sz val="10"/>
      <color rgb="FF575757"/>
      <name val="Arial"/>
      <family val="2"/>
      <scheme val="minor"/>
    </font>
    <font>
      <sz val="10"/>
      <color rgb="FFCC0000"/>
      <name val="Arial"/>
      <family val="2"/>
      <scheme val="minor"/>
    </font>
    <font>
      <sz val="10"/>
      <color theme="1"/>
      <name val="Arial"/>
      <family val="2"/>
      <scheme val="minor"/>
    </font>
    <font>
      <sz val="10"/>
      <color rgb="FF295E7E"/>
      <name val="Arial"/>
      <family val="2"/>
      <scheme val="minor"/>
    </font>
    <font>
      <sz val="10"/>
      <color rgb="FFFFFFFF"/>
      <name val="Arial"/>
      <family val="2"/>
      <scheme val="minor"/>
    </font>
    <font>
      <u/>
      <sz val="10"/>
      <color rgb="FF64A5CC"/>
      <name val="Arial"/>
      <family val="2"/>
    </font>
    <font>
      <b/>
      <sz val="10"/>
      <color rgb="FF295E7E"/>
      <name val="Arial"/>
      <family val="2"/>
      <scheme val="minor"/>
    </font>
    <font>
      <u/>
      <sz val="10"/>
      <color rgb="FF64A5CC"/>
      <name val="Arial"/>
      <family val="2"/>
    </font>
    <font>
      <u/>
      <sz val="10"/>
      <color rgb="FF64A5CC"/>
      <name val="Arial"/>
      <family val="2"/>
      <scheme val="minor"/>
    </font>
    <font>
      <u/>
      <sz val="10"/>
      <color rgb="FF64A5CC"/>
      <name val="Arial"/>
      <family val="2"/>
      <scheme val="minor"/>
    </font>
    <font>
      <b/>
      <u/>
      <sz val="10"/>
      <color rgb="FF575757"/>
      <name val="Arial"/>
      <family val="2"/>
      <scheme val="minor"/>
    </font>
    <font>
      <u/>
      <sz val="10"/>
      <color rgb="FF64A5CC"/>
      <name val="Arial"/>
      <family val="2"/>
      <scheme val="minor"/>
    </font>
    <font>
      <b/>
      <u/>
      <sz val="10"/>
      <color rgb="FF64A5CC"/>
      <name val="Arial"/>
      <family val="2"/>
      <scheme val="minor"/>
    </font>
    <font>
      <u/>
      <sz val="10"/>
      <color rgb="FF64A5CC"/>
      <name val="Arial"/>
      <family val="2"/>
      <scheme val="minor"/>
    </font>
    <font>
      <u/>
      <sz val="10"/>
      <color rgb="FF371973"/>
      <name val="Arial"/>
      <family val="2"/>
    </font>
    <font>
      <b/>
      <u/>
      <sz val="10"/>
      <color theme="1"/>
      <name val="Arial"/>
      <family val="2"/>
      <scheme val="minor"/>
    </font>
    <font>
      <sz val="10"/>
      <color rgb="FF6AA84F"/>
      <name val="Arial"/>
      <family val="2"/>
      <scheme val="minor"/>
    </font>
    <font>
      <sz val="10"/>
      <color rgb="FF3C78D8"/>
      <name val="Arial"/>
      <family val="2"/>
      <scheme val="minor"/>
    </font>
    <font>
      <sz val="10"/>
      <color rgb="FFCC0000"/>
      <name val="Arial"/>
      <family val="2"/>
      <scheme val="minor"/>
    </font>
    <font>
      <u/>
      <sz val="10"/>
      <color rgb="FF6AA84F"/>
      <name val="Arial"/>
      <family val="2"/>
    </font>
    <font>
      <sz val="10"/>
      <color rgb="FF3C78D8"/>
      <name val="Arial"/>
      <family val="2"/>
      <scheme val="minor"/>
    </font>
    <font>
      <u/>
      <sz val="10"/>
      <color rgb="FF3C78D8"/>
      <name val="Arial"/>
      <family val="2"/>
    </font>
    <font>
      <sz val="8"/>
      <color rgb="FF000000"/>
      <name val="Calibri"/>
      <family val="2"/>
    </font>
    <font>
      <sz val="10"/>
      <color rgb="FF000000"/>
      <name val="Arial"/>
      <family val="2"/>
      <scheme val="minor"/>
    </font>
    <font>
      <b/>
      <sz val="12"/>
      <color rgb="FFFFFFFF"/>
      <name val="Calibri"/>
      <family val="2"/>
    </font>
    <font>
      <b/>
      <sz val="11"/>
      <color rgb="FFFFFFFF"/>
      <name val="Calibri"/>
      <family val="2"/>
    </font>
    <font>
      <sz val="10"/>
      <color rgb="FFFF0000"/>
      <name val="Arial"/>
      <family val="2"/>
      <scheme val="minor"/>
    </font>
    <font>
      <sz val="12"/>
      <color rgb="FF000000"/>
      <name val="Calibri"/>
      <family val="2"/>
    </font>
    <font>
      <sz val="11"/>
      <color rgb="FF000000"/>
      <name val="Calibri"/>
      <family val="2"/>
    </font>
    <font>
      <sz val="11"/>
      <color rgb="FF2A323C"/>
      <name val="Calibri"/>
      <family val="2"/>
    </font>
    <font>
      <sz val="11"/>
      <color rgb="FF201F1E"/>
      <name val="Calibri"/>
      <family val="2"/>
    </font>
    <font>
      <sz val="11"/>
      <color theme="1"/>
      <name val="Calibri"/>
      <family val="2"/>
    </font>
    <font>
      <b/>
      <sz val="10"/>
      <color rgb="FF000000"/>
      <name val="Arial"/>
      <family val="2"/>
      <scheme val="minor"/>
    </font>
    <font>
      <sz val="9"/>
      <color rgb="FF002060"/>
      <name val="Calibri"/>
      <family val="2"/>
    </font>
    <font>
      <u/>
      <sz val="10"/>
      <color theme="10"/>
      <name val="Arial"/>
      <family val="2"/>
      <scheme val="minor"/>
    </font>
    <font>
      <sz val="12"/>
      <color theme="1"/>
      <name val="Calibri"/>
      <family val="2"/>
    </font>
    <font>
      <b/>
      <sz val="12"/>
      <color theme="1"/>
      <name val="Calibri"/>
      <family val="2"/>
    </font>
    <font>
      <b/>
      <sz val="14"/>
      <color theme="1"/>
      <name val="Calibri"/>
      <family val="2"/>
    </font>
    <font>
      <b/>
      <i/>
      <sz val="12"/>
      <color theme="1"/>
      <name val="Calibri"/>
      <family val="2"/>
    </font>
    <font>
      <i/>
      <sz val="12"/>
      <color theme="1"/>
      <name val="Calibri"/>
      <family val="2"/>
    </font>
    <font>
      <i/>
      <sz val="12"/>
      <color rgb="FF000000"/>
      <name val="Calibri"/>
      <family val="2"/>
    </font>
    <font>
      <sz val="11"/>
      <name val="Calibri"/>
      <family val="2"/>
    </font>
    <font>
      <sz val="10"/>
      <color rgb="FF000000"/>
      <name val="Calibri"/>
      <family val="2"/>
    </font>
    <font>
      <i/>
      <sz val="10"/>
      <color rgb="FF000000"/>
      <name val="Calibri"/>
      <family val="2"/>
    </font>
    <font>
      <sz val="10"/>
      <color rgb="FF980000"/>
      <name val="Calibri"/>
      <family val="2"/>
    </font>
    <font>
      <b/>
      <sz val="10"/>
      <color rgb="FF980000"/>
      <name val="Calibri"/>
      <family val="2"/>
    </font>
    <font>
      <i/>
      <sz val="10"/>
      <color rgb="FFFF0000"/>
      <name val="Calibri"/>
      <family val="2"/>
    </font>
    <font>
      <b/>
      <u/>
      <sz val="10"/>
      <name val="Calibri"/>
      <family val="2"/>
    </font>
    <font>
      <sz val="10"/>
      <name val="Calibri"/>
      <family val="2"/>
    </font>
    <font>
      <sz val="10"/>
      <color theme="1"/>
      <name val="Calibri"/>
      <family val="2"/>
    </font>
    <font>
      <b/>
      <i/>
      <u/>
      <sz val="10"/>
      <color rgb="FF000000"/>
      <name val="Calibri"/>
      <family val="2"/>
    </font>
    <font>
      <sz val="10"/>
      <color theme="5"/>
      <name val="Calibri"/>
      <family val="2"/>
    </font>
    <font>
      <b/>
      <sz val="10"/>
      <name val="Calibri"/>
      <family val="2"/>
    </font>
    <font>
      <i/>
      <sz val="10"/>
      <name val="Calibri"/>
      <family val="2"/>
    </font>
    <font>
      <b/>
      <sz val="10"/>
      <color rgb="FF000000"/>
      <name val="Calibri"/>
      <family val="2"/>
    </font>
    <font>
      <b/>
      <sz val="10"/>
      <color theme="0"/>
      <name val="Calibri"/>
      <family val="2"/>
    </font>
    <font>
      <b/>
      <i/>
      <sz val="10"/>
      <color theme="0"/>
      <name val="Calibri"/>
      <family val="2"/>
    </font>
    <font>
      <i/>
      <sz val="10"/>
      <color theme="5"/>
      <name val="Calibri"/>
      <family val="2"/>
    </font>
    <font>
      <u/>
      <sz val="10"/>
      <color theme="10"/>
      <name val="Calibri"/>
      <family val="2"/>
    </font>
    <font>
      <sz val="10"/>
      <color rgb="FFFF0000"/>
      <name val="Calibri"/>
      <family val="2"/>
    </font>
    <font>
      <sz val="9"/>
      <color indexed="81"/>
      <name val="Tahoma"/>
      <family val="2"/>
    </font>
    <font>
      <b/>
      <sz val="9"/>
      <color indexed="81"/>
      <name val="Tahoma"/>
      <family val="2"/>
    </font>
    <font>
      <b/>
      <i/>
      <sz val="11"/>
      <color rgb="FF000000"/>
      <name val="Calibri"/>
      <family val="2"/>
    </font>
    <font>
      <i/>
      <sz val="11"/>
      <color rgb="FF000000"/>
      <name val="Calibri"/>
      <family val="2"/>
    </font>
    <font>
      <b/>
      <sz val="11"/>
      <color rgb="FF000000"/>
      <name val="Calibri"/>
      <family val="2"/>
    </font>
    <font>
      <b/>
      <sz val="11"/>
      <color theme="0"/>
      <name val="Calibri"/>
      <family val="2"/>
    </font>
    <font>
      <sz val="10"/>
      <color theme="0"/>
      <name val="Calibri"/>
      <family val="2"/>
    </font>
    <font>
      <b/>
      <u/>
      <sz val="10"/>
      <color rgb="FF000000"/>
      <name val="Calibri"/>
      <family val="2"/>
    </font>
    <font>
      <b/>
      <i/>
      <sz val="10"/>
      <color rgb="FF000000"/>
      <name val="Calibri"/>
      <family val="2"/>
    </font>
    <font>
      <u/>
      <sz val="11"/>
      <color theme="10"/>
      <name val="Arial"/>
      <family val="2"/>
      <scheme val="minor"/>
    </font>
    <font>
      <sz val="10"/>
      <color theme="0" tint="-0.499984740745262"/>
      <name val="Calibri"/>
      <family val="2"/>
    </font>
  </fonts>
  <fills count="19">
    <fill>
      <patternFill patternType="none"/>
    </fill>
    <fill>
      <patternFill patternType="gray125"/>
    </fill>
    <fill>
      <patternFill patternType="solid">
        <fgColor rgb="FFCCCCCC"/>
        <bgColor rgb="FFCCCCCC"/>
      </patternFill>
    </fill>
    <fill>
      <patternFill patternType="solid">
        <fgColor rgb="FF00FF00"/>
        <bgColor rgb="FF00FF00"/>
      </patternFill>
    </fill>
    <fill>
      <patternFill patternType="solid">
        <fgColor rgb="FFF4CCCC"/>
        <bgColor rgb="FFF4CCCC"/>
      </patternFill>
    </fill>
    <fill>
      <patternFill patternType="solid">
        <fgColor rgb="FFFF9900"/>
        <bgColor rgb="FFFF9900"/>
      </patternFill>
    </fill>
    <fill>
      <patternFill patternType="solid">
        <fgColor rgb="FFFFFF00"/>
        <bgColor rgb="FFFFFF00"/>
      </patternFill>
    </fill>
    <fill>
      <patternFill patternType="solid">
        <fgColor rgb="FF295E7E"/>
        <bgColor rgb="FF295E7E"/>
      </patternFill>
    </fill>
    <fill>
      <patternFill patternType="solid">
        <fgColor rgb="FF203764"/>
        <bgColor rgb="FF203764"/>
      </patternFill>
    </fill>
    <fill>
      <patternFill patternType="solid">
        <fgColor rgb="FFFFFFFF"/>
        <bgColor rgb="FFFFFFFF"/>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bgColor indexed="64"/>
      </patternFill>
    </fill>
    <fill>
      <patternFill patternType="solid">
        <fgColor rgb="FFFDFDCC"/>
        <bgColor indexed="64"/>
      </patternFill>
    </fill>
    <fill>
      <patternFill patternType="solid">
        <fgColor theme="7"/>
        <bgColor indexed="64"/>
      </patternFill>
    </fill>
    <fill>
      <patternFill patternType="solid">
        <fgColor rgb="FFFFFFCC"/>
        <bgColor indexed="64"/>
      </patternFill>
    </fill>
    <fill>
      <patternFill patternType="solid">
        <fgColor theme="4"/>
        <bgColor indexed="64"/>
      </patternFill>
    </fill>
    <fill>
      <patternFill patternType="solid">
        <fgColor theme="9" tint="0.79998168889431442"/>
        <bgColor indexed="64"/>
      </patternFill>
    </fill>
  </fills>
  <borders count="41">
    <border>
      <left/>
      <right/>
      <top/>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980000"/>
      </left>
      <right/>
      <top style="thin">
        <color rgb="FF980000"/>
      </top>
      <bottom style="thin">
        <color rgb="FF980000"/>
      </bottom>
      <diagonal/>
    </border>
    <border>
      <left/>
      <right/>
      <top style="thin">
        <color rgb="FF980000"/>
      </top>
      <bottom style="thin">
        <color rgb="FF980000"/>
      </bottom>
      <diagonal/>
    </border>
    <border>
      <left/>
      <right style="thin">
        <color rgb="FF980000"/>
      </right>
      <top style="thin">
        <color rgb="FF980000"/>
      </top>
      <bottom style="thin">
        <color rgb="FF98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BFBFBF"/>
      </top>
      <bottom/>
      <diagonal/>
    </border>
    <border>
      <left/>
      <right/>
      <top style="thin">
        <color rgb="FFB6B6B6"/>
      </top>
      <bottom/>
      <diagonal/>
    </border>
    <border>
      <left/>
      <right/>
      <top style="hair">
        <color rgb="FF575757"/>
      </top>
      <bottom style="hair">
        <color rgb="FF575757"/>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diagonal/>
    </border>
  </borders>
  <cellStyleXfs count="8">
    <xf numFmtId="0" fontId="0" fillId="0" borderId="0"/>
    <xf numFmtId="9" fontId="41" fillId="0" borderId="0" applyFont="0" applyFill="0" applyBorder="0" applyAlignment="0" applyProtection="0"/>
    <xf numFmtId="0" fontId="52" fillId="0" borderId="0" applyNumberFormat="0" applyFill="0" applyBorder="0" applyAlignment="0" applyProtection="0"/>
    <xf numFmtId="0" fontId="41" fillId="0" borderId="0"/>
    <xf numFmtId="0" fontId="3" fillId="0" borderId="0"/>
    <xf numFmtId="0" fontId="2" fillId="0" borderId="0"/>
    <xf numFmtId="0" fontId="1" fillId="0" borderId="0"/>
    <xf numFmtId="0" fontId="87" fillId="0" borderId="0" applyNumberFormat="0" applyFill="0" applyBorder="0" applyAlignment="0" applyProtection="0"/>
  </cellStyleXfs>
  <cellXfs count="273">
    <xf numFmtId="0" fontId="0" fillId="0" borderId="0" xfId="0"/>
    <xf numFmtId="0" fontId="4" fillId="0" borderId="0" xfId="0" applyFont="1"/>
    <xf numFmtId="0" fontId="4" fillId="0" borderId="0" xfId="0" applyFont="1" applyAlignment="1">
      <alignment horizontal="center"/>
    </xf>
    <xf numFmtId="0" fontId="5" fillId="0" borderId="0" xfId="0" applyFont="1"/>
    <xf numFmtId="0" fontId="5" fillId="0" borderId="0" xfId="0" applyFont="1" applyAlignment="1">
      <alignment wrapText="1"/>
    </xf>
    <xf numFmtId="0" fontId="8" fillId="0" borderId="0" xfId="0" applyFont="1" applyAlignment="1">
      <alignment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wrapText="1"/>
    </xf>
    <xf numFmtId="0" fontId="8" fillId="0" borderId="0" xfId="0" applyFont="1" applyAlignment="1">
      <alignment horizontal="center" wrapText="1"/>
    </xf>
    <xf numFmtId="0" fontId="9" fillId="0" borderId="0" xfId="0" applyFont="1" applyAlignment="1">
      <alignment wrapText="1"/>
    </xf>
    <xf numFmtId="0" fontId="10" fillId="0" borderId="0" xfId="0" applyFont="1" applyAlignment="1">
      <alignment wrapText="1"/>
    </xf>
    <xf numFmtId="0" fontId="8" fillId="0" borderId="0" xfId="0" applyFont="1" applyAlignment="1">
      <alignment horizontal="left" wrapText="1"/>
    </xf>
    <xf numFmtId="0" fontId="4" fillId="0" borderId="0" xfId="0" applyFont="1" applyAlignment="1">
      <alignment horizontal="left" wrapText="1"/>
    </xf>
    <xf numFmtId="0" fontId="8" fillId="3" borderId="0" xfId="0" applyFont="1" applyFill="1" applyAlignment="1">
      <alignment horizontal="left" wrapText="1"/>
    </xf>
    <xf numFmtId="0" fontId="8" fillId="4" borderId="0" xfId="0" applyFont="1" applyFill="1" applyAlignment="1">
      <alignment horizontal="left" wrapText="1"/>
    </xf>
    <xf numFmtId="0" fontId="8" fillId="5" borderId="0" xfId="0" applyFont="1" applyFill="1" applyAlignment="1">
      <alignment horizontal="left" wrapText="1"/>
    </xf>
    <xf numFmtId="0" fontId="4" fillId="6" borderId="0" xfId="0" applyFont="1" applyFill="1" applyAlignment="1">
      <alignment horizontal="center"/>
    </xf>
    <xf numFmtId="0" fontId="4" fillId="6" borderId="0" xfId="0" applyFont="1" applyFill="1"/>
    <xf numFmtId="0" fontId="11" fillId="0" borderId="6" xfId="0" applyFont="1" applyBorder="1"/>
    <xf numFmtId="0" fontId="12" fillId="0" borderId="7" xfId="0" applyFont="1" applyBorder="1"/>
    <xf numFmtId="164" fontId="11" fillId="0" borderId="8" xfId="0" applyNumberFormat="1" applyFont="1" applyBorder="1"/>
    <xf numFmtId="0" fontId="13" fillId="0" borderId="0" xfId="0" applyFont="1"/>
    <xf numFmtId="0" fontId="14" fillId="0" borderId="0" xfId="0" applyFont="1"/>
    <xf numFmtId="0" fontId="15" fillId="0" borderId="0" xfId="0" applyFont="1"/>
    <xf numFmtId="164" fontId="15" fillId="0" borderId="0" xfId="0" applyNumberFormat="1" applyFont="1"/>
    <xf numFmtId="0" fontId="15" fillId="0" borderId="0" xfId="0" applyFont="1" applyAlignment="1">
      <alignment horizontal="center"/>
    </xf>
    <xf numFmtId="0" fontId="15" fillId="0" borderId="0" xfId="0" applyFont="1" applyAlignment="1">
      <alignment wrapText="1"/>
    </xf>
    <xf numFmtId="0" fontId="16"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2" fillId="7" borderId="9" xfId="0" applyFont="1" applyFill="1" applyBorder="1" applyAlignment="1">
      <alignment wrapText="1"/>
    </xf>
    <xf numFmtId="0" fontId="22" fillId="7" borderId="10" xfId="0" applyFont="1" applyFill="1" applyBorder="1" applyAlignment="1">
      <alignment wrapText="1"/>
    </xf>
    <xf numFmtId="0" fontId="22" fillId="7" borderId="11" xfId="0" applyFont="1" applyFill="1" applyBorder="1" applyAlignment="1">
      <alignment wrapText="1"/>
    </xf>
    <xf numFmtId="0" fontId="18" fillId="0" borderId="0" xfId="0" applyFont="1" applyAlignment="1">
      <alignment horizontal="left" vertical="top" wrapText="1"/>
    </xf>
    <xf numFmtId="0" fontId="23" fillId="0" borderId="0" xfId="0" applyFont="1" applyAlignment="1">
      <alignment horizontal="left" vertical="top" wrapText="1"/>
    </xf>
    <xf numFmtId="0" fontId="18" fillId="0" borderId="0" xfId="0" applyFont="1" applyAlignment="1">
      <alignment horizontal="center"/>
    </xf>
    <xf numFmtId="0" fontId="24" fillId="0" borderId="0" xfId="0" applyFont="1" applyAlignment="1">
      <alignment horizontal="left"/>
    </xf>
    <xf numFmtId="0" fontId="18" fillId="0" borderId="0" xfId="0" applyFont="1" applyAlignment="1">
      <alignment vertical="top" wrapText="1"/>
    </xf>
    <xf numFmtId="0" fontId="18" fillId="0" borderId="0" xfId="0" applyFont="1" applyAlignment="1">
      <alignment horizontal="center" vertical="top" wrapText="1"/>
    </xf>
    <xf numFmtId="0" fontId="25" fillId="0" borderId="0" xfId="0" applyFont="1" applyAlignment="1">
      <alignment vertical="top" wrapText="1"/>
    </xf>
    <xf numFmtId="0" fontId="20" fillId="0" borderId="0" xfId="0" applyFont="1" applyAlignment="1">
      <alignment wrapText="1"/>
    </xf>
    <xf numFmtId="0" fontId="17" fillId="0" borderId="0" xfId="0" applyFont="1" applyAlignment="1">
      <alignment wrapText="1"/>
    </xf>
    <xf numFmtId="0" fontId="21" fillId="0" borderId="0" xfId="0" applyFont="1" applyAlignment="1">
      <alignment vertical="top" wrapText="1"/>
    </xf>
    <xf numFmtId="0" fontId="22" fillId="7" borderId="12" xfId="0" applyFont="1" applyFill="1" applyBorder="1" applyAlignment="1">
      <alignment wrapText="1"/>
    </xf>
    <xf numFmtId="0" fontId="18" fillId="0" borderId="13" xfId="0" applyFont="1" applyBorder="1" applyAlignment="1">
      <alignment vertical="top" wrapText="1"/>
    </xf>
    <xf numFmtId="0" fontId="18" fillId="0" borderId="13" xfId="0" applyFont="1" applyBorder="1" applyAlignment="1">
      <alignment horizontal="center" vertical="top" wrapText="1"/>
    </xf>
    <xf numFmtId="0" fontId="26" fillId="0" borderId="14" xfId="0" applyFont="1" applyBorder="1" applyAlignment="1">
      <alignment vertical="top" wrapText="1"/>
    </xf>
    <xf numFmtId="0" fontId="27" fillId="0" borderId="0" xfId="0" applyFont="1" applyAlignment="1">
      <alignment vertical="top" wrapText="1"/>
    </xf>
    <xf numFmtId="0" fontId="28" fillId="0" borderId="0" xfId="0" applyFont="1" applyAlignment="1">
      <alignment vertical="top" wrapText="1"/>
    </xf>
    <xf numFmtId="0" fontId="29" fillId="0" borderId="0" xfId="0" applyFont="1" applyAlignment="1">
      <alignment vertical="top" wrapText="1"/>
    </xf>
    <xf numFmtId="0" fontId="17" fillId="0" borderId="0" xfId="0" applyFont="1" applyAlignment="1">
      <alignment horizontal="left" vertical="top" wrapText="1"/>
    </xf>
    <xf numFmtId="0" fontId="30" fillId="0" borderId="0" xfId="0" applyFont="1" applyAlignment="1">
      <alignment horizontal="left" vertical="top" wrapText="1"/>
    </xf>
    <xf numFmtId="0" fontId="31" fillId="0" borderId="0" xfId="0" applyFont="1" applyAlignment="1">
      <alignment horizontal="left" vertical="top" wrapText="1"/>
    </xf>
    <xf numFmtId="0" fontId="21" fillId="0" borderId="0" xfId="0" applyFont="1" applyAlignment="1">
      <alignment wrapText="1"/>
    </xf>
    <xf numFmtId="0" fontId="18" fillId="0" borderId="0" xfId="0" applyFont="1" applyAlignment="1">
      <alignment horizontal="center" wrapText="1"/>
    </xf>
    <xf numFmtId="0" fontId="18" fillId="0" borderId="0" xfId="0" applyFont="1" applyAlignment="1">
      <alignment wrapText="1"/>
    </xf>
    <xf numFmtId="0" fontId="18" fillId="0" borderId="15" xfId="0" applyFont="1" applyBorder="1" applyAlignment="1">
      <alignment horizontal="left" vertical="top" wrapText="1"/>
    </xf>
    <xf numFmtId="0" fontId="18" fillId="0" borderId="15" xfId="0" applyFont="1" applyBorder="1" applyAlignment="1">
      <alignment horizontal="center" vertical="top" wrapText="1"/>
    </xf>
    <xf numFmtId="0" fontId="32" fillId="0" borderId="15" xfId="0" applyFont="1" applyBorder="1" applyAlignment="1">
      <alignment vertical="top" wrapText="1"/>
    </xf>
    <xf numFmtId="0" fontId="18" fillId="0" borderId="15" xfId="0" applyFont="1" applyBorder="1" applyAlignment="1">
      <alignment vertical="top" wrapText="1"/>
    </xf>
    <xf numFmtId="0" fontId="18" fillId="0" borderId="0" xfId="0" applyFont="1" applyAlignment="1">
      <alignment horizontal="left" wrapText="1"/>
    </xf>
    <xf numFmtId="0" fontId="33" fillId="0" borderId="0" xfId="0" applyFont="1"/>
    <xf numFmtId="0" fontId="34" fillId="0" borderId="0" xfId="0" applyFont="1"/>
    <xf numFmtId="0" fontId="35" fillId="0" borderId="0" xfId="0" applyFont="1"/>
    <xf numFmtId="0" fontId="36" fillId="0" borderId="0" xfId="0" applyFont="1"/>
    <xf numFmtId="9" fontId="38" fillId="0" borderId="18" xfId="0" applyNumberFormat="1" applyFont="1" applyBorder="1" applyAlignment="1">
      <alignment vertical="top"/>
    </xf>
    <xf numFmtId="0" fontId="38" fillId="0" borderId="18" xfId="0" applyFont="1" applyBorder="1" applyAlignment="1">
      <alignment vertical="top"/>
    </xf>
    <xf numFmtId="0" fontId="39" fillId="0" borderId="17" xfId="0" applyFont="1" applyBorder="1" applyAlignment="1">
      <alignment vertical="top"/>
    </xf>
    <xf numFmtId="0" fontId="0" fillId="0" borderId="18" xfId="0" applyBorder="1" applyAlignment="1">
      <alignment vertical="top"/>
    </xf>
    <xf numFmtId="0" fontId="38" fillId="0" borderId="17" xfId="0" applyFont="1" applyBorder="1" applyAlignment="1">
      <alignment vertical="top"/>
    </xf>
    <xf numFmtId="0" fontId="40" fillId="0" borderId="0" xfId="0" applyFont="1" applyAlignment="1">
      <alignment horizontal="left"/>
    </xf>
    <xf numFmtId="0" fontId="41" fillId="0" borderId="0" xfId="0" applyFont="1"/>
    <xf numFmtId="0" fontId="42" fillId="8" borderId="16" xfId="0" applyFont="1" applyFill="1" applyBorder="1" applyAlignment="1">
      <alignment horizontal="center" wrapText="1"/>
    </xf>
    <xf numFmtId="0" fontId="43" fillId="8" borderId="16" xfId="0" applyFont="1" applyFill="1" applyBorder="1" applyAlignment="1">
      <alignment horizontal="center" wrapText="1"/>
    </xf>
    <xf numFmtId="0" fontId="44" fillId="0" borderId="0" xfId="0" applyFont="1"/>
    <xf numFmtId="0" fontId="45" fillId="9" borderId="19" xfId="0" applyFont="1" applyFill="1" applyBorder="1" applyAlignment="1">
      <alignment horizontal="center" wrapText="1"/>
    </xf>
    <xf numFmtId="0" fontId="46" fillId="9" borderId="19" xfId="0" applyFont="1" applyFill="1" applyBorder="1" applyAlignment="1">
      <alignment wrapText="1"/>
    </xf>
    <xf numFmtId="0" fontId="45" fillId="9" borderId="19" xfId="0" applyFont="1" applyFill="1" applyBorder="1" applyAlignment="1">
      <alignment wrapText="1"/>
    </xf>
    <xf numFmtId="0" fontId="47" fillId="9" borderId="19" xfId="0" applyFont="1" applyFill="1" applyBorder="1" applyAlignment="1">
      <alignment wrapText="1"/>
    </xf>
    <xf numFmtId="0" fontId="48" fillId="9" borderId="19" xfId="0" applyFont="1" applyFill="1" applyBorder="1" applyAlignment="1">
      <alignment wrapText="1"/>
    </xf>
    <xf numFmtId="0" fontId="49" fillId="9" borderId="19" xfId="0" applyFont="1" applyFill="1" applyBorder="1" applyAlignment="1">
      <alignment wrapText="1"/>
    </xf>
    <xf numFmtId="0" fontId="6" fillId="2" borderId="1" xfId="0" applyFont="1" applyFill="1" applyBorder="1" applyAlignment="1">
      <alignment horizontal="center" wrapText="1"/>
    </xf>
    <xf numFmtId="0" fontId="7" fillId="0" borderId="2" xfId="0" applyFont="1" applyBorder="1"/>
    <xf numFmtId="0" fontId="7" fillId="0" borderId="3" xfId="0" applyFont="1" applyBorder="1"/>
    <xf numFmtId="0" fontId="51" fillId="0" borderId="0" xfId="0" applyFont="1" applyAlignment="1">
      <alignment horizontal="center" wrapText="1"/>
    </xf>
    <xf numFmtId="0" fontId="53" fillId="0" borderId="0" xfId="3" applyFont="1"/>
    <xf numFmtId="0" fontId="45" fillId="0" borderId="0" xfId="3" applyFont="1"/>
    <xf numFmtId="0" fontId="54" fillId="0" borderId="0" xfId="3" applyFont="1"/>
    <xf numFmtId="0" fontId="55" fillId="0" borderId="0" xfId="3" applyFont="1" applyAlignment="1">
      <alignment horizontal="centerContinuous"/>
    </xf>
    <xf numFmtId="0" fontId="54" fillId="0" borderId="0" xfId="3" applyFont="1" applyAlignment="1">
      <alignment horizontal="centerContinuous"/>
    </xf>
    <xf numFmtId="0" fontId="54" fillId="0" borderId="0" xfId="3" applyFont="1" applyAlignment="1">
      <alignment horizontal="center"/>
    </xf>
    <xf numFmtId="0" fontId="54" fillId="0" borderId="30" xfId="3" applyFont="1" applyBorder="1" applyAlignment="1">
      <alignment horizontal="centerContinuous" wrapText="1"/>
    </xf>
    <xf numFmtId="0" fontId="54" fillId="0" borderId="31" xfId="3" applyFont="1" applyBorder="1" applyAlignment="1">
      <alignment horizontal="centerContinuous" wrapText="1"/>
    </xf>
    <xf numFmtId="14" fontId="54" fillId="0" borderId="29" xfId="3" applyNumberFormat="1" applyFont="1" applyBorder="1" applyAlignment="1">
      <alignment horizontal="centerContinuous" vertical="center"/>
    </xf>
    <xf numFmtId="14" fontId="53" fillId="0" borderId="30" xfId="3" applyNumberFormat="1" applyFont="1" applyBorder="1" applyAlignment="1">
      <alignment horizontal="centerContinuous"/>
    </xf>
    <xf numFmtId="14" fontId="53" fillId="0" borderId="31" xfId="3" applyNumberFormat="1" applyFont="1" applyBorder="1" applyAlignment="1">
      <alignment horizontal="centerContinuous"/>
    </xf>
    <xf numFmtId="14" fontId="53" fillId="0" borderId="0" xfId="3" applyNumberFormat="1" applyFont="1" applyAlignment="1">
      <alignment horizontal="center"/>
    </xf>
    <xf numFmtId="0" fontId="53" fillId="0" borderId="0" xfId="3" applyFont="1" applyAlignment="1">
      <alignment vertical="center"/>
    </xf>
    <xf numFmtId="0" fontId="56" fillId="0" borderId="0" xfId="3" applyFont="1" applyAlignment="1">
      <alignment horizontal="right" vertical="center"/>
    </xf>
    <xf numFmtId="0" fontId="53" fillId="0" borderId="0" xfId="3" applyFont="1" applyAlignment="1">
      <alignment horizontal="right" vertical="center"/>
    </xf>
    <xf numFmtId="0" fontId="57" fillId="0" borderId="0" xfId="3" applyFont="1" applyAlignment="1">
      <alignment vertical="center"/>
    </xf>
    <xf numFmtId="0" fontId="54" fillId="0" borderId="0" xfId="3" applyFont="1" applyAlignment="1">
      <alignment horizontal="right" vertical="center"/>
    </xf>
    <xf numFmtId="0" fontId="58" fillId="0" borderId="0" xfId="3" applyFont="1" applyAlignment="1">
      <alignment vertical="center"/>
    </xf>
    <xf numFmtId="0" fontId="53" fillId="0" borderId="0" xfId="3" applyFont="1" applyAlignment="1">
      <alignment horizontal="center"/>
    </xf>
    <xf numFmtId="0" fontId="59" fillId="0" borderId="0" xfId="4" applyFont="1"/>
    <xf numFmtId="0" fontId="46" fillId="0" borderId="29" xfId="4" applyFont="1" applyBorder="1" applyAlignment="1">
      <alignment horizontal="centerContinuous" vertical="center" wrapText="1"/>
    </xf>
    <xf numFmtId="0" fontId="60" fillId="0" borderId="0" xfId="0" applyFont="1"/>
    <xf numFmtId="0" fontId="62" fillId="0" borderId="0" xfId="0" applyFont="1"/>
    <xf numFmtId="164" fontId="63" fillId="0" borderId="0" xfId="0" applyNumberFormat="1" applyFont="1"/>
    <xf numFmtId="0" fontId="64" fillId="0" borderId="0" xfId="0" applyFont="1"/>
    <xf numFmtId="0" fontId="63" fillId="0" borderId="0" xfId="0" applyFont="1"/>
    <xf numFmtId="0" fontId="65" fillId="0" borderId="0" xfId="0" applyFont="1"/>
    <xf numFmtId="0" fontId="66" fillId="0" borderId="0" xfId="0" applyFont="1"/>
    <xf numFmtId="0" fontId="68" fillId="11" borderId="21" xfId="0" applyFont="1" applyFill="1" applyBorder="1" applyAlignment="1">
      <alignment horizontal="center"/>
    </xf>
    <xf numFmtId="0" fontId="60" fillId="11" borderId="27" xfId="0" applyFont="1" applyFill="1" applyBorder="1"/>
    <xf numFmtId="0" fontId="60" fillId="11" borderId="22" xfId="0" applyFont="1" applyFill="1" applyBorder="1"/>
    <xf numFmtId="9" fontId="69" fillId="11" borderId="20" xfId="0" applyNumberFormat="1" applyFont="1" applyFill="1" applyBorder="1"/>
    <xf numFmtId="0" fontId="60" fillId="11" borderId="0" xfId="0" applyFont="1" applyFill="1"/>
    <xf numFmtId="0" fontId="60" fillId="11" borderId="24" xfId="0" applyFont="1" applyFill="1" applyBorder="1"/>
    <xf numFmtId="9" fontId="60" fillId="11" borderId="23" xfId="0" applyNumberFormat="1" applyFont="1" applyFill="1" applyBorder="1"/>
    <xf numFmtId="0" fontId="68" fillId="11" borderId="23" xfId="0" applyFont="1" applyFill="1" applyBorder="1"/>
    <xf numFmtId="0" fontId="68" fillId="11" borderId="24" xfId="0" applyFont="1" applyFill="1" applyBorder="1"/>
    <xf numFmtId="0" fontId="61" fillId="11" borderId="23" xfId="0" applyFont="1" applyFill="1" applyBorder="1"/>
    <xf numFmtId="0" fontId="61" fillId="11" borderId="25" xfId="0" applyFont="1" applyFill="1" applyBorder="1"/>
    <xf numFmtId="0" fontId="60" fillId="11" borderId="28" xfId="0" applyFont="1" applyFill="1" applyBorder="1"/>
    <xf numFmtId="0" fontId="70" fillId="10" borderId="6" xfId="0" applyFont="1" applyFill="1" applyBorder="1"/>
    <xf numFmtId="164" fontId="70" fillId="10" borderId="8" xfId="0" applyNumberFormat="1" applyFont="1" applyFill="1" applyBorder="1"/>
    <xf numFmtId="0" fontId="71" fillId="0" borderId="0" xfId="0" applyFont="1"/>
    <xf numFmtId="0" fontId="70" fillId="0" borderId="0" xfId="0" applyFont="1"/>
    <xf numFmtId="164" fontId="70" fillId="0" borderId="0" xfId="0" applyNumberFormat="1" applyFont="1"/>
    <xf numFmtId="0" fontId="67" fillId="0" borderId="0" xfId="0" applyFont="1"/>
    <xf numFmtId="0" fontId="72" fillId="11" borderId="29" xfId="0" applyFont="1" applyFill="1" applyBorder="1" applyAlignment="1">
      <alignment horizontal="centerContinuous"/>
    </xf>
    <xf numFmtId="0" fontId="60" fillId="11" borderId="31" xfId="0" applyFont="1" applyFill="1" applyBorder="1" applyAlignment="1">
      <alignment horizontal="centerContinuous"/>
    </xf>
    <xf numFmtId="0" fontId="73" fillId="13" borderId="32" xfId="0" applyFont="1" applyFill="1" applyBorder="1" applyAlignment="1">
      <alignment horizontal="center"/>
    </xf>
    <xf numFmtId="0" fontId="70" fillId="14" borderId="32" xfId="0" applyFont="1" applyFill="1" applyBorder="1" applyAlignment="1">
      <alignment horizontal="center"/>
    </xf>
    <xf numFmtId="0" fontId="74" fillId="13" borderId="32" xfId="0" applyFont="1" applyFill="1" applyBorder="1" applyAlignment="1">
      <alignment horizontal="center"/>
    </xf>
    <xf numFmtId="0" fontId="74" fillId="13" borderId="32" xfId="0" applyFont="1" applyFill="1" applyBorder="1" applyAlignment="1">
      <alignment horizontal="centerContinuous"/>
    </xf>
    <xf numFmtId="0" fontId="67" fillId="0" borderId="32" xfId="0" applyFont="1" applyBorder="1" applyAlignment="1">
      <alignment horizontal="center" vertical="center" wrapText="1"/>
    </xf>
    <xf numFmtId="0" fontId="67" fillId="0" borderId="32" xfId="0" applyFont="1" applyBorder="1" applyAlignment="1">
      <alignment vertical="center" wrapText="1"/>
    </xf>
    <xf numFmtId="0" fontId="69" fillId="0" borderId="32" xfId="0" applyFont="1" applyBorder="1" applyAlignment="1">
      <alignment vertical="center" wrapText="1"/>
    </xf>
    <xf numFmtId="0" fontId="75" fillId="0" borderId="32" xfId="0" applyFont="1" applyBorder="1" applyAlignment="1">
      <alignment horizontal="center" vertical="center" wrapText="1"/>
    </xf>
    <xf numFmtId="0" fontId="75" fillId="0" borderId="32" xfId="0" applyFont="1" applyBorder="1" applyAlignment="1">
      <alignment horizontal="left" vertical="center" wrapText="1"/>
    </xf>
    <xf numFmtId="0" fontId="69" fillId="0" borderId="32" xfId="0" applyFont="1" applyBorder="1" applyAlignment="1">
      <alignment horizontal="center" vertical="center" wrapText="1"/>
    </xf>
    <xf numFmtId="166" fontId="75" fillId="0" borderId="32" xfId="1" applyNumberFormat="1" applyFont="1" applyBorder="1" applyAlignment="1">
      <alignment horizontal="center" vertical="center" wrapText="1"/>
    </xf>
    <xf numFmtId="0" fontId="66" fillId="0" borderId="32" xfId="0" applyFont="1" applyBorder="1" applyAlignment="1">
      <alignment horizontal="center" vertical="center" wrapText="1"/>
    </xf>
    <xf numFmtId="164" fontId="76" fillId="0" borderId="0" xfId="2" applyNumberFormat="1" applyFont="1"/>
    <xf numFmtId="0" fontId="61" fillId="11" borderId="24" xfId="0" applyFont="1" applyFill="1" applyBorder="1"/>
    <xf numFmtId="0" fontId="61" fillId="11" borderId="26" xfId="0" applyFont="1" applyFill="1" applyBorder="1"/>
    <xf numFmtId="0" fontId="64" fillId="0" borderId="0" xfId="0" applyFont="1" applyAlignment="1">
      <alignment horizontal="center"/>
    </xf>
    <xf numFmtId="0" fontId="60" fillId="0" borderId="0" xfId="0" applyFont="1" applyAlignment="1">
      <alignment horizontal="center"/>
    </xf>
    <xf numFmtId="0" fontId="45" fillId="0" borderId="0" xfId="3" applyFont="1" applyAlignment="1">
      <alignment vertical="center"/>
    </xf>
    <xf numFmtId="0" fontId="68" fillId="0" borderId="0" xfId="3" applyFont="1"/>
    <xf numFmtId="0" fontId="60" fillId="0" borderId="0" xfId="3" applyFont="1"/>
    <xf numFmtId="0" fontId="76" fillId="0" borderId="0" xfId="2" applyFont="1"/>
    <xf numFmtId="0" fontId="60" fillId="0" borderId="0" xfId="3" applyFont="1" applyAlignment="1">
      <alignment horizontal="centerContinuous" vertical="center" wrapText="1"/>
    </xf>
    <xf numFmtId="0" fontId="60" fillId="0" borderId="0" xfId="3" applyFont="1" applyAlignment="1">
      <alignment horizontal="center" vertical="center" wrapText="1"/>
    </xf>
    <xf numFmtId="0" fontId="60" fillId="0" borderId="0" xfId="3" applyFont="1" applyAlignment="1">
      <alignment vertical="center" wrapText="1"/>
    </xf>
    <xf numFmtId="0" fontId="46" fillId="0" borderId="0" xfId="3" applyFont="1"/>
    <xf numFmtId="0" fontId="46" fillId="0" borderId="0" xfId="3" applyFont="1" applyAlignment="1">
      <alignment vertical="center" wrapText="1"/>
    </xf>
    <xf numFmtId="0" fontId="46" fillId="0" borderId="33" xfId="3" applyFont="1" applyBorder="1" applyAlignment="1">
      <alignment vertical="center" wrapText="1"/>
    </xf>
    <xf numFmtId="0" fontId="80" fillId="0" borderId="33" xfId="3" applyFont="1" applyBorder="1" applyAlignment="1">
      <alignment vertical="center" wrapText="1"/>
    </xf>
    <xf numFmtId="9" fontId="46" fillId="0" borderId="33" xfId="3" applyNumberFormat="1" applyFont="1" applyBorder="1" applyAlignment="1">
      <alignment vertical="center" wrapText="1"/>
    </xf>
    <xf numFmtId="0" fontId="81" fillId="0" borderId="33" xfId="3" applyFont="1" applyBorder="1" applyAlignment="1">
      <alignment vertical="center" wrapText="1"/>
    </xf>
    <xf numFmtId="0" fontId="46" fillId="0" borderId="0" xfId="3" applyFont="1" applyAlignment="1">
      <alignment horizontal="right" vertical="center"/>
    </xf>
    <xf numFmtId="3" fontId="46" fillId="0" borderId="33" xfId="3" applyNumberFormat="1" applyFont="1" applyBorder="1" applyAlignment="1">
      <alignment vertical="center" wrapText="1"/>
    </xf>
    <xf numFmtId="0" fontId="82" fillId="0" borderId="0" xfId="3" applyFont="1"/>
    <xf numFmtId="0" fontId="82" fillId="12" borderId="33" xfId="3" applyFont="1" applyFill="1" applyBorder="1" applyAlignment="1">
      <alignment horizontal="center"/>
    </xf>
    <xf numFmtId="0" fontId="46" fillId="12" borderId="36" xfId="3" applyFont="1" applyFill="1" applyBorder="1"/>
    <xf numFmtId="0" fontId="46" fillId="12" borderId="35" xfId="3" applyFont="1" applyFill="1" applyBorder="1"/>
    <xf numFmtId="0" fontId="82" fillId="12" borderId="34" xfId="3" applyFont="1" applyFill="1" applyBorder="1"/>
    <xf numFmtId="0" fontId="46" fillId="16" borderId="0" xfId="3" applyFont="1" applyFill="1"/>
    <xf numFmtId="0" fontId="82" fillId="16" borderId="0" xfId="3" applyFont="1" applyFill="1"/>
    <xf numFmtId="0" fontId="80" fillId="0" borderId="0" xfId="3" applyFont="1"/>
    <xf numFmtId="9" fontId="60" fillId="0" borderId="0" xfId="3" applyNumberFormat="1" applyFont="1"/>
    <xf numFmtId="0" fontId="72" fillId="0" borderId="39" xfId="3" applyFont="1" applyBorder="1" applyAlignment="1">
      <alignment horizontal="right"/>
    </xf>
    <xf numFmtId="0" fontId="72" fillId="0" borderId="0" xfId="3" applyFont="1"/>
    <xf numFmtId="0" fontId="60" fillId="12" borderId="0" xfId="3" applyFont="1" applyFill="1"/>
    <xf numFmtId="0" fontId="72" fillId="12" borderId="0" xfId="3" applyFont="1" applyFill="1"/>
    <xf numFmtId="0" fontId="60" fillId="0" borderId="0" xfId="3" applyFont="1" applyAlignment="1">
      <alignment vertical="center"/>
    </xf>
    <xf numFmtId="0" fontId="72" fillId="0" borderId="0" xfId="3" applyFont="1" applyAlignment="1">
      <alignment vertical="center"/>
    </xf>
    <xf numFmtId="9" fontId="60" fillId="0" borderId="0" xfId="3" applyNumberFormat="1" applyFont="1" applyAlignment="1">
      <alignment horizontal="right"/>
    </xf>
    <xf numFmtId="0" fontId="72" fillId="0" borderId="0" xfId="3" applyFont="1" applyAlignment="1">
      <alignment horizontal="right"/>
    </xf>
    <xf numFmtId="3" fontId="60" fillId="0" borderId="0" xfId="3" applyNumberFormat="1" applyFont="1"/>
    <xf numFmtId="9" fontId="72" fillId="0" borderId="0" xfId="3" applyNumberFormat="1" applyFont="1"/>
    <xf numFmtId="3" fontId="72" fillId="0" borderId="0" xfId="3" applyNumberFormat="1" applyFont="1"/>
    <xf numFmtId="0" fontId="41" fillId="0" borderId="0" xfId="3"/>
    <xf numFmtId="0" fontId="50" fillId="0" borderId="0" xfId="3" applyFont="1"/>
    <xf numFmtId="0" fontId="41" fillId="0" borderId="33" xfId="3" applyBorder="1"/>
    <xf numFmtId="0" fontId="41" fillId="0" borderId="33" xfId="3" applyBorder="1" applyAlignment="1">
      <alignment horizontal="center" vertical="center"/>
    </xf>
    <xf numFmtId="0" fontId="60" fillId="14" borderId="33" xfId="3" applyFont="1" applyFill="1" applyBorder="1"/>
    <xf numFmtId="0" fontId="50" fillId="0" borderId="33" xfId="3" applyFont="1" applyBorder="1"/>
    <xf numFmtId="0" fontId="41" fillId="12" borderId="0" xfId="3" applyFill="1"/>
    <xf numFmtId="0" fontId="50" fillId="12" borderId="0" xfId="3" applyFont="1" applyFill="1"/>
    <xf numFmtId="0" fontId="81" fillId="0" borderId="0" xfId="3" applyFont="1" applyAlignment="1">
      <alignment vertical="center" wrapText="1"/>
    </xf>
    <xf numFmtId="9" fontId="46" fillId="0" borderId="0" xfId="3" applyNumberFormat="1" applyFont="1" applyAlignment="1">
      <alignment vertical="center" wrapText="1"/>
    </xf>
    <xf numFmtId="0" fontId="82" fillId="17" borderId="35" xfId="3" applyFont="1" applyFill="1" applyBorder="1"/>
    <xf numFmtId="0" fontId="46" fillId="17" borderId="35" xfId="3" applyFont="1" applyFill="1" applyBorder="1"/>
    <xf numFmtId="0" fontId="46" fillId="17" borderId="36" xfId="3" applyFont="1" applyFill="1" applyBorder="1"/>
    <xf numFmtId="0" fontId="83" fillId="17" borderId="34" xfId="3" applyFont="1" applyFill="1" applyBorder="1"/>
    <xf numFmtId="0" fontId="83" fillId="17" borderId="37" xfId="3" applyFont="1" applyFill="1" applyBorder="1" applyAlignment="1">
      <alignment horizontal="center" vertical="center"/>
    </xf>
    <xf numFmtId="0" fontId="83" fillId="17" borderId="33" xfId="3" applyFont="1" applyFill="1" applyBorder="1"/>
    <xf numFmtId="0" fontId="83" fillId="17" borderId="33" xfId="3" applyFont="1" applyFill="1" applyBorder="1" applyAlignment="1">
      <alignment horizontal="right"/>
    </xf>
    <xf numFmtId="0" fontId="83" fillId="17" borderId="33" xfId="3" applyFont="1" applyFill="1" applyBorder="1" applyAlignment="1">
      <alignment horizontal="center"/>
    </xf>
    <xf numFmtId="0" fontId="46" fillId="11" borderId="33" xfId="3" applyFont="1" applyFill="1" applyBorder="1" applyAlignment="1">
      <alignment horizontal="center" vertical="center"/>
    </xf>
    <xf numFmtId="0" fontId="72" fillId="0" borderId="0" xfId="3" applyFont="1" applyAlignment="1">
      <alignment vertical="center" wrapText="1"/>
    </xf>
    <xf numFmtId="0" fontId="61" fillId="0" borderId="0" xfId="3" applyFont="1" applyAlignment="1">
      <alignment vertical="center" wrapText="1"/>
    </xf>
    <xf numFmtId="0" fontId="72" fillId="0" borderId="39" xfId="3" applyFont="1" applyBorder="1" applyAlignment="1">
      <alignment vertical="center" wrapText="1"/>
    </xf>
    <xf numFmtId="0" fontId="61" fillId="0" borderId="39" xfId="3" applyFont="1" applyBorder="1" applyAlignment="1">
      <alignment vertical="center" wrapText="1"/>
    </xf>
    <xf numFmtId="0" fontId="60" fillId="0" borderId="39" xfId="3" applyFont="1" applyBorder="1" applyAlignment="1">
      <alignment vertical="center" wrapText="1"/>
    </xf>
    <xf numFmtId="0" fontId="72" fillId="0" borderId="33" xfId="3" applyFont="1" applyBorder="1" applyAlignment="1">
      <alignment vertical="center" wrapText="1"/>
    </xf>
    <xf numFmtId="0" fontId="61" fillId="0" borderId="38" xfId="3" applyFont="1" applyBorder="1" applyAlignment="1">
      <alignment vertical="center" wrapText="1"/>
    </xf>
    <xf numFmtId="0" fontId="60" fillId="0" borderId="38" xfId="3" applyFont="1" applyBorder="1" applyAlignment="1">
      <alignment vertical="center" wrapText="1"/>
    </xf>
    <xf numFmtId="0" fontId="61" fillId="0" borderId="33" xfId="3" applyFont="1" applyBorder="1" applyAlignment="1">
      <alignment vertical="center" wrapText="1"/>
    </xf>
    <xf numFmtId="0" fontId="60" fillId="0" borderId="33" xfId="3" applyFont="1" applyBorder="1" applyAlignment="1">
      <alignment vertical="center" wrapText="1"/>
    </xf>
    <xf numFmtId="0" fontId="82" fillId="11" borderId="36" xfId="3" applyFont="1" applyFill="1" applyBorder="1" applyAlignment="1">
      <alignment vertical="center" wrapText="1"/>
    </xf>
    <xf numFmtId="0" fontId="82" fillId="11" borderId="33" xfId="3" applyFont="1" applyFill="1" applyBorder="1" applyAlignment="1">
      <alignment vertical="center" wrapText="1"/>
    </xf>
    <xf numFmtId="0" fontId="72" fillId="12" borderId="34" xfId="3" applyFont="1" applyFill="1" applyBorder="1"/>
    <xf numFmtId="0" fontId="60" fillId="12" borderId="35" xfId="3" applyFont="1" applyFill="1" applyBorder="1"/>
    <xf numFmtId="0" fontId="60" fillId="12" borderId="36" xfId="3" applyFont="1" applyFill="1" applyBorder="1"/>
    <xf numFmtId="0" fontId="73" fillId="15" borderId="34" xfId="3" applyFont="1" applyFill="1" applyBorder="1"/>
    <xf numFmtId="0" fontId="84" fillId="15" borderId="35" xfId="3" applyFont="1" applyFill="1" applyBorder="1"/>
    <xf numFmtId="0" fontId="84" fillId="15" borderId="36" xfId="3" applyFont="1" applyFill="1" applyBorder="1"/>
    <xf numFmtId="0" fontId="81" fillId="0" borderId="0" xfId="3" applyFont="1"/>
    <xf numFmtId="0" fontId="83" fillId="17" borderId="40" xfId="3" applyFont="1" applyFill="1" applyBorder="1" applyAlignment="1">
      <alignment horizontal="center" vertical="center"/>
    </xf>
    <xf numFmtId="0" fontId="46" fillId="11" borderId="35" xfId="3" applyFont="1" applyFill="1" applyBorder="1" applyAlignment="1">
      <alignment horizontal="center" vertical="center" wrapText="1"/>
    </xf>
    <xf numFmtId="0" fontId="46" fillId="11" borderId="35" xfId="3" applyFont="1" applyFill="1" applyBorder="1" applyAlignment="1">
      <alignment horizontal="center" vertical="center"/>
    </xf>
    <xf numFmtId="0" fontId="83" fillId="17" borderId="36" xfId="3" applyFont="1" applyFill="1" applyBorder="1"/>
    <xf numFmtId="0" fontId="61" fillId="0" borderId="0" xfId="3" applyFont="1"/>
    <xf numFmtId="0" fontId="85" fillId="0" borderId="0" xfId="0" applyFont="1"/>
    <xf numFmtId="0" fontId="60" fillId="11" borderId="29" xfId="0" applyFont="1" applyFill="1" applyBorder="1" applyAlignment="1">
      <alignment horizontal="centerContinuous" vertical="center" wrapText="1"/>
    </xf>
    <xf numFmtId="0" fontId="60" fillId="11" borderId="31" xfId="0" applyFont="1" applyFill="1" applyBorder="1" applyAlignment="1">
      <alignment horizontal="centerContinuous" vertical="center" wrapText="1"/>
    </xf>
    <xf numFmtId="0" fontId="77" fillId="0" borderId="0" xfId="0" applyFont="1"/>
    <xf numFmtId="0" fontId="72" fillId="11" borderId="21" xfId="0" applyFont="1" applyFill="1" applyBorder="1"/>
    <xf numFmtId="0" fontId="72" fillId="11" borderId="22" xfId="0" applyFont="1" applyFill="1" applyBorder="1"/>
    <xf numFmtId="167" fontId="60" fillId="11" borderId="23" xfId="0" applyNumberFormat="1" applyFont="1" applyFill="1" applyBorder="1"/>
    <xf numFmtId="0" fontId="72" fillId="0" borderId="0" xfId="0" applyFont="1"/>
    <xf numFmtId="0" fontId="61" fillId="0" borderId="0" xfId="0" applyFont="1"/>
    <xf numFmtId="165" fontId="86" fillId="11" borderId="25" xfId="0" applyNumberFormat="1" applyFont="1" applyFill="1" applyBorder="1"/>
    <xf numFmtId="0" fontId="86" fillId="11" borderId="26" xfId="0" applyFont="1" applyFill="1" applyBorder="1"/>
    <xf numFmtId="0" fontId="86" fillId="12" borderId="20" xfId="0" applyFont="1" applyFill="1" applyBorder="1"/>
    <xf numFmtId="0" fontId="61" fillId="12" borderId="20" xfId="0" applyFont="1" applyFill="1" applyBorder="1" applyAlignment="1">
      <alignment vertical="center"/>
    </xf>
    <xf numFmtId="0" fontId="61" fillId="12" borderId="20" xfId="0" applyFont="1" applyFill="1" applyBorder="1" applyAlignment="1">
      <alignment vertical="center" wrapText="1"/>
    </xf>
    <xf numFmtId="0" fontId="60" fillId="11" borderId="29" xfId="0" applyFont="1" applyFill="1" applyBorder="1" applyAlignment="1">
      <alignment horizontal="centerContinuous" wrapText="1"/>
    </xf>
    <xf numFmtId="0" fontId="60" fillId="11" borderId="31" xfId="0" applyFont="1" applyFill="1" applyBorder="1" applyAlignment="1">
      <alignment horizontal="centerContinuous" wrapText="1"/>
    </xf>
    <xf numFmtId="0" fontId="60" fillId="0" borderId="0" xfId="0" applyFont="1" applyAlignment="1">
      <alignment wrapText="1"/>
    </xf>
    <xf numFmtId="0" fontId="60" fillId="0" borderId="0" xfId="0" quotePrefix="1" applyFont="1"/>
    <xf numFmtId="0" fontId="72" fillId="14" borderId="34" xfId="0" applyFont="1" applyFill="1" applyBorder="1"/>
    <xf numFmtId="0" fontId="60" fillId="14" borderId="35" xfId="0" applyFont="1" applyFill="1" applyBorder="1"/>
    <xf numFmtId="0" fontId="63" fillId="14" borderId="36" xfId="0" applyFont="1" applyFill="1" applyBorder="1"/>
    <xf numFmtId="0" fontId="72" fillId="10" borderId="33" xfId="0" applyFont="1" applyFill="1" applyBorder="1"/>
    <xf numFmtId="0" fontId="60" fillId="0" borderId="33" xfId="0" applyFont="1" applyBorder="1" applyAlignment="1">
      <alignment vertical="center" wrapText="1"/>
    </xf>
    <xf numFmtId="0" fontId="72" fillId="18" borderId="34" xfId="0" applyFont="1" applyFill="1" applyBorder="1"/>
    <xf numFmtId="0" fontId="60" fillId="18" borderId="35" xfId="0" applyFont="1" applyFill="1" applyBorder="1"/>
    <xf numFmtId="0" fontId="60" fillId="18" borderId="36" xfId="0" applyFont="1" applyFill="1" applyBorder="1"/>
    <xf numFmtId="0" fontId="52" fillId="0" borderId="33" xfId="2" applyBorder="1" applyAlignment="1">
      <alignment vertical="center" wrapText="1"/>
    </xf>
    <xf numFmtId="0" fontId="72" fillId="0" borderId="33" xfId="0" applyFont="1" applyBorder="1" applyAlignment="1">
      <alignment vertical="center" wrapText="1"/>
    </xf>
    <xf numFmtId="0" fontId="72" fillId="0" borderId="33" xfId="0" applyFont="1" applyBorder="1"/>
    <xf numFmtId="0" fontId="72" fillId="0" borderId="33" xfId="0" applyFont="1" applyBorder="1" applyAlignment="1">
      <alignment vertical="center"/>
    </xf>
    <xf numFmtId="0" fontId="4" fillId="0" borderId="0" xfId="0" applyFont="1" applyAlignment="1">
      <alignment wrapText="1"/>
    </xf>
    <xf numFmtId="0" fontId="0" fillId="0" borderId="0" xfId="0"/>
    <xf numFmtId="0" fontId="17" fillId="0" borderId="0" xfId="0" applyFont="1"/>
    <xf numFmtId="0" fontId="17" fillId="0" borderId="0" xfId="0" applyFont="1" applyAlignment="1">
      <alignment wrapText="1"/>
    </xf>
    <xf numFmtId="0" fontId="37" fillId="0" borderId="16" xfId="0" applyFont="1" applyBorder="1" applyAlignment="1">
      <alignment vertical="top"/>
    </xf>
    <xf numFmtId="0" fontId="7" fillId="0" borderId="17" xfId="0" applyFont="1" applyBorder="1"/>
    <xf numFmtId="0" fontId="38" fillId="0" borderId="10" xfId="0" applyFont="1" applyBorder="1" applyAlignment="1">
      <alignment vertical="top"/>
    </xf>
    <xf numFmtId="0" fontId="7" fillId="0" borderId="10" xfId="0" applyFont="1" applyBorder="1"/>
    <xf numFmtId="0" fontId="7" fillId="0" borderId="11" xfId="0" applyFont="1" applyBorder="1"/>
    <xf numFmtId="0" fontId="38" fillId="0" borderId="16" xfId="0" applyFont="1" applyBorder="1" applyAlignment="1">
      <alignment vertical="top"/>
    </xf>
    <xf numFmtId="0" fontId="88" fillId="0" borderId="32" xfId="0" applyFont="1" applyBorder="1" applyAlignment="1">
      <alignment vertical="center" wrapText="1"/>
    </xf>
  </cellXfs>
  <cellStyles count="8">
    <cellStyle name="Hyperlink" xfId="2" builtinId="8"/>
    <cellStyle name="Hyperlink 2" xfId="7" xr:uid="{39573A1F-F1D4-4CEA-ABAE-E246990036E3}"/>
    <cellStyle name="Normal" xfId="0" builtinId="0"/>
    <cellStyle name="Normal 2" xfId="3" xr:uid="{C581E7D5-134C-400E-9530-0835966A5D57}"/>
    <cellStyle name="Normal 3" xfId="4" xr:uid="{A8336BC9-7E0E-4A5F-A55A-26655BEDA5DF}"/>
    <cellStyle name="Normal 4" xfId="5" xr:uid="{48F39555-20C7-4105-9409-CC01D4A13EA4}"/>
    <cellStyle name="Normal 5" xfId="6" xr:uid="{2B598C9C-27AD-48D8-A432-CE62FEEFCEF9}"/>
    <cellStyle name="Percent" xfId="1" builtinId="5"/>
  </cellStyles>
  <dxfs count="1">
    <dxf>
      <fill>
        <patternFill>
          <bgColor theme="0" tint="-4.9989318521683403E-2"/>
        </patternFill>
      </fill>
    </dxf>
  </dxfs>
  <tableStyles count="0" defaultTableStyle="TableStyleMedium2" defaultPivotStyle="PivotStyleLight16"/>
  <colors>
    <mruColors>
      <color rgb="FFFDFD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GHG Emissions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'Sample Graphs'!$C$9</c:f>
              <c:strCache>
                <c:ptCount val="1"/>
                <c:pt idx="0">
                  <c:v>Scope 1</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Graphs'!$D$9:$N$9</c:f>
              <c:numCache>
                <c:formatCode>#,##0</c:formatCode>
                <c:ptCount val="11"/>
                <c:pt idx="0">
                  <c:v>15000</c:v>
                </c:pt>
                <c:pt idx="1">
                  <c:v>14000</c:v>
                </c:pt>
                <c:pt idx="2">
                  <c:v>13000</c:v>
                </c:pt>
                <c:pt idx="3">
                  <c:v>12000</c:v>
                </c:pt>
                <c:pt idx="4">
                  <c:v>11000</c:v>
                </c:pt>
                <c:pt idx="5">
                  <c:v>10000</c:v>
                </c:pt>
                <c:pt idx="6">
                  <c:v>9000</c:v>
                </c:pt>
                <c:pt idx="7">
                  <c:v>8000</c:v>
                </c:pt>
                <c:pt idx="8">
                  <c:v>7000</c:v>
                </c:pt>
                <c:pt idx="9">
                  <c:v>6000</c:v>
                </c:pt>
                <c:pt idx="10">
                  <c:v>5000</c:v>
                </c:pt>
              </c:numCache>
            </c:numRef>
          </c:val>
          <c:extLst>
            <c:ext xmlns:c16="http://schemas.microsoft.com/office/drawing/2014/chart" uri="{C3380CC4-5D6E-409C-BE32-E72D297353CC}">
              <c16:uniqueId val="{00000000-E30D-4C86-8A44-8F8505AF180E}"/>
            </c:ext>
          </c:extLst>
        </c:ser>
        <c:ser>
          <c:idx val="1"/>
          <c:order val="1"/>
          <c:tx>
            <c:strRef>
              <c:f>'Sample Graphs'!$C$10</c:f>
              <c:strCache>
                <c:ptCount val="1"/>
                <c:pt idx="0">
                  <c:v>Scope 2</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Graphs'!$D$10:$N$10</c:f>
              <c:numCache>
                <c:formatCode>#,##0</c:formatCode>
                <c:ptCount val="11"/>
                <c:pt idx="0">
                  <c:v>15000</c:v>
                </c:pt>
                <c:pt idx="1">
                  <c:v>14000</c:v>
                </c:pt>
                <c:pt idx="2">
                  <c:v>13000</c:v>
                </c:pt>
                <c:pt idx="3">
                  <c:v>12000</c:v>
                </c:pt>
                <c:pt idx="4">
                  <c:v>11000</c:v>
                </c:pt>
                <c:pt idx="5">
                  <c:v>10000</c:v>
                </c:pt>
                <c:pt idx="6">
                  <c:v>9000</c:v>
                </c:pt>
                <c:pt idx="7">
                  <c:v>8000</c:v>
                </c:pt>
                <c:pt idx="8">
                  <c:v>7000</c:v>
                </c:pt>
                <c:pt idx="9">
                  <c:v>6000</c:v>
                </c:pt>
                <c:pt idx="10">
                  <c:v>5000</c:v>
                </c:pt>
              </c:numCache>
            </c:numRef>
          </c:val>
          <c:extLst>
            <c:ext xmlns:c16="http://schemas.microsoft.com/office/drawing/2014/chart" uri="{C3380CC4-5D6E-409C-BE32-E72D297353CC}">
              <c16:uniqueId val="{00000001-E30D-4C86-8A44-8F8505AF180E}"/>
            </c:ext>
          </c:extLst>
        </c:ser>
        <c:ser>
          <c:idx val="2"/>
          <c:order val="2"/>
          <c:tx>
            <c:strRef>
              <c:f>'Sample Graphs'!$C$11</c:f>
              <c:strCache>
                <c:ptCount val="1"/>
                <c:pt idx="0">
                  <c:v>Scope 3</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Graphs'!$D$11:$N$11</c:f>
              <c:numCache>
                <c:formatCode>#,##0</c:formatCode>
                <c:ptCount val="11"/>
                <c:pt idx="0">
                  <c:v>15000</c:v>
                </c:pt>
                <c:pt idx="1">
                  <c:v>14000</c:v>
                </c:pt>
                <c:pt idx="2">
                  <c:v>13000</c:v>
                </c:pt>
                <c:pt idx="3">
                  <c:v>12000</c:v>
                </c:pt>
                <c:pt idx="4">
                  <c:v>11000</c:v>
                </c:pt>
                <c:pt idx="5">
                  <c:v>10000</c:v>
                </c:pt>
                <c:pt idx="6">
                  <c:v>9000</c:v>
                </c:pt>
                <c:pt idx="7">
                  <c:v>8000</c:v>
                </c:pt>
                <c:pt idx="8">
                  <c:v>7000</c:v>
                </c:pt>
                <c:pt idx="9">
                  <c:v>6000</c:v>
                </c:pt>
                <c:pt idx="10">
                  <c:v>5000</c:v>
                </c:pt>
              </c:numCache>
            </c:numRef>
          </c:val>
          <c:extLst>
            <c:ext xmlns:c16="http://schemas.microsoft.com/office/drawing/2014/chart" uri="{C3380CC4-5D6E-409C-BE32-E72D297353CC}">
              <c16:uniqueId val="{00000002-E30D-4C86-8A44-8F8505AF180E}"/>
            </c:ext>
          </c:extLst>
        </c:ser>
        <c:ser>
          <c:idx val="3"/>
          <c:order val="3"/>
          <c:tx>
            <c:strRef>
              <c:f>'Sample Graphs'!$C$12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Graphs'!$D$12:$N$12</c:f>
              <c:numCache>
                <c:formatCode>#,##0</c:formatCode>
                <c:ptCount val="11"/>
                <c:pt idx="0">
                  <c:v>45000</c:v>
                </c:pt>
                <c:pt idx="1">
                  <c:v>42000</c:v>
                </c:pt>
                <c:pt idx="2">
                  <c:v>39000</c:v>
                </c:pt>
                <c:pt idx="3">
                  <c:v>36000</c:v>
                </c:pt>
                <c:pt idx="4">
                  <c:v>33000</c:v>
                </c:pt>
                <c:pt idx="5">
                  <c:v>30000</c:v>
                </c:pt>
                <c:pt idx="6">
                  <c:v>27000</c:v>
                </c:pt>
                <c:pt idx="7">
                  <c:v>24000</c:v>
                </c:pt>
                <c:pt idx="8">
                  <c:v>21000</c:v>
                </c:pt>
                <c:pt idx="9">
                  <c:v>18000</c:v>
                </c:pt>
                <c:pt idx="10">
                  <c:v>15000</c:v>
                </c:pt>
              </c:numCache>
            </c:numRef>
          </c:val>
          <c:extLst>
            <c:ext xmlns:c16="http://schemas.microsoft.com/office/drawing/2014/chart" uri="{C3380CC4-5D6E-409C-BE32-E72D297353CC}">
              <c16:uniqueId val="{00000003-E30D-4C86-8A44-8F8505AF180E}"/>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spPr>
        <a:noFill/>
        <a:ln>
          <a:noFill/>
        </a:ln>
        <a:effectLst/>
      </c:spPr>
    </c:plotArea>
    <c:legend>
      <c:legendPos val="t"/>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Number of incidents of non-compliance associated with water quantity and/or quality permits, standards, and regulations</a:t>
            </a:r>
          </a:p>
        </c:rich>
      </c:tx>
      <c:overlay val="0"/>
      <c:spPr>
        <a:noFill/>
        <a:ln>
          <a:noFill/>
        </a:ln>
        <a:effectLst/>
      </c:spPr>
    </c:title>
    <c:autoTitleDeleted val="0"/>
    <c:plotArea>
      <c:layout/>
      <c:barChart>
        <c:barDir val="col"/>
        <c:grouping val="clustered"/>
        <c:varyColors val="0"/>
        <c:ser>
          <c:idx val="0"/>
          <c:order val="0"/>
          <c:tx>
            <c:strRef>
              <c:f>'Sample Graphs'!$C$268</c:f>
              <c:strCache>
                <c:ptCount val="1"/>
                <c:pt idx="0">
                  <c:v>Number of incidents of non-compliance associated with water quantity and/or quality permits, standards, and regulations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Graphs'!$D$267:$N$267</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Graphs'!$D$268:$N$268</c:f>
              <c:numCache>
                <c:formatCode>General</c:formatCode>
                <c:ptCount val="11"/>
                <c:pt idx="0">
                  <c:v>15</c:v>
                </c:pt>
                <c:pt idx="1">
                  <c:v>14</c:v>
                </c:pt>
                <c:pt idx="2">
                  <c:v>13</c:v>
                </c:pt>
                <c:pt idx="3">
                  <c:v>12</c:v>
                </c:pt>
                <c:pt idx="4">
                  <c:v>11</c:v>
                </c:pt>
                <c:pt idx="5">
                  <c:v>10</c:v>
                </c:pt>
                <c:pt idx="6">
                  <c:v>9</c:v>
                </c:pt>
                <c:pt idx="7">
                  <c:v>8</c:v>
                </c:pt>
                <c:pt idx="8">
                  <c:v>7</c:v>
                </c:pt>
                <c:pt idx="9">
                  <c:v>6</c:v>
                </c:pt>
                <c:pt idx="10">
                  <c:v>5</c:v>
                </c:pt>
              </c:numCache>
            </c:numRef>
          </c:val>
          <c:extLst>
            <c:ext xmlns:c16="http://schemas.microsoft.com/office/drawing/2014/chart" uri="{C3380CC4-5D6E-409C-BE32-E72D297353CC}">
              <c16:uniqueId val="{00000000-5068-425F-803E-7E193D36538C}"/>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Women in C-suite</a:t>
            </a:r>
          </a:p>
        </c:rich>
      </c:tx>
      <c:overlay val="0"/>
      <c:spPr>
        <a:noFill/>
        <a:ln>
          <a:noFill/>
        </a:ln>
        <a:effectLst/>
      </c:spPr>
    </c:title>
    <c:autoTitleDeleted val="0"/>
    <c:plotArea>
      <c:layout/>
      <c:barChart>
        <c:barDir val="col"/>
        <c:grouping val="clustered"/>
        <c:varyColors val="0"/>
        <c:ser>
          <c:idx val="0"/>
          <c:order val="0"/>
          <c:tx>
            <c:strRef>
              <c:f>'Sample Graphs'!$C$145</c:f>
              <c:strCache>
                <c:ptCount val="1"/>
                <c:pt idx="0">
                  <c:v>% Women in C-suite</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Graphs'!$D$144:$N$144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Graphs'!$D$145:$N$145</c:f>
              <c:numCache>
                <c:formatCode>0%</c:formatCode>
                <c:ptCount val="11"/>
                <c:pt idx="0">
                  <c:v>0.3</c:v>
                </c:pt>
                <c:pt idx="1">
                  <c:v>0.32</c:v>
                </c:pt>
                <c:pt idx="2">
                  <c:v>0.34</c:v>
                </c:pt>
                <c:pt idx="3">
                  <c:v>0.36000000000000004</c:v>
                </c:pt>
                <c:pt idx="4">
                  <c:v>0.38000000000000006</c:v>
                </c:pt>
                <c:pt idx="5">
                  <c:v>0.40000000000000008</c:v>
                </c:pt>
                <c:pt idx="6">
                  <c:v>0.4200000000000001</c:v>
                </c:pt>
                <c:pt idx="7">
                  <c:v>0.44000000000000011</c:v>
                </c:pt>
                <c:pt idx="8">
                  <c:v>0.46000000000000013</c:v>
                </c:pt>
                <c:pt idx="9">
                  <c:v>0.48000000000000015</c:v>
                </c:pt>
                <c:pt idx="10">
                  <c:v>0.50000000000000011</c:v>
                </c:pt>
              </c:numCache>
            </c:numRef>
          </c:val>
          <c:extLst>
            <c:ext xmlns:c16="http://schemas.microsoft.com/office/drawing/2014/chart" uri="{C3380CC4-5D6E-409C-BE32-E72D297353CC}">
              <c16:uniqueId val="{00000000-AD7F-4569-8E14-CCFFE4072458}"/>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Board Composition</a:t>
            </a:r>
          </a:p>
        </c:rich>
      </c:tx>
      <c:overlay val="0"/>
      <c:spPr>
        <a:noFill/>
        <a:ln>
          <a:noFill/>
        </a:ln>
        <a:effectLst/>
      </c:spPr>
    </c:title>
    <c:autoTitleDeleted val="0"/>
    <c:plotArea>
      <c:layout/>
      <c:barChart>
        <c:barDir val="col"/>
        <c:grouping val="clustered"/>
        <c:varyColors val="0"/>
        <c:ser>
          <c:idx val="0"/>
          <c:order val="0"/>
          <c:tx>
            <c:strRef>
              <c:f>'Sample Graphs'!$C$150</c:f>
              <c:strCache>
                <c:ptCount val="1"/>
                <c:pt idx="0">
                  <c:v>% Women on Board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Graphs'!$D$149:$N$149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Graphs'!$D$150:$N$150</c:f>
              <c:numCache>
                <c:formatCode>0%</c:formatCode>
                <c:ptCount val="11"/>
                <c:pt idx="0">
                  <c:v>0.3</c:v>
                </c:pt>
                <c:pt idx="1">
                  <c:v>0.32</c:v>
                </c:pt>
                <c:pt idx="2">
                  <c:v>0.34</c:v>
                </c:pt>
                <c:pt idx="3">
                  <c:v>0.36000000000000004</c:v>
                </c:pt>
                <c:pt idx="4">
                  <c:v>0.38000000000000006</c:v>
                </c:pt>
                <c:pt idx="5">
                  <c:v>0.40000000000000008</c:v>
                </c:pt>
                <c:pt idx="6">
                  <c:v>0.4200000000000001</c:v>
                </c:pt>
                <c:pt idx="7">
                  <c:v>0.44000000000000011</c:v>
                </c:pt>
                <c:pt idx="8">
                  <c:v>0.46000000000000013</c:v>
                </c:pt>
                <c:pt idx="9">
                  <c:v>0.48000000000000015</c:v>
                </c:pt>
                <c:pt idx="10">
                  <c:v>0.50000000000000011</c:v>
                </c:pt>
              </c:numCache>
            </c:numRef>
          </c:val>
          <c:extLst>
            <c:ext xmlns:c16="http://schemas.microsoft.com/office/drawing/2014/chart" uri="{C3380CC4-5D6E-409C-BE32-E72D297353CC}">
              <c16:uniqueId val="{00000000-4992-411E-8E5B-D425601D6B8E}"/>
            </c:ext>
          </c:extLst>
        </c:ser>
        <c:ser>
          <c:idx val="1"/>
          <c:order val="1"/>
          <c:tx>
            <c:strRef>
              <c:f>'Sample Graphs'!$C$151</c:f>
              <c:strCache>
                <c:ptCount val="1"/>
                <c:pt idx="0">
                  <c:v>% Underrepresented Groups on Board</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Graphs'!$D$149:$N$149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Graphs'!$D$151:$N$151</c:f>
              <c:numCache>
                <c:formatCode>0%</c:formatCode>
                <c:ptCount val="11"/>
                <c:pt idx="0">
                  <c:v>0.2</c:v>
                </c:pt>
                <c:pt idx="1">
                  <c:v>0.21000000000000002</c:v>
                </c:pt>
                <c:pt idx="2">
                  <c:v>0.22000000000000003</c:v>
                </c:pt>
                <c:pt idx="3">
                  <c:v>0.23000000000000004</c:v>
                </c:pt>
                <c:pt idx="4">
                  <c:v>0.24000000000000005</c:v>
                </c:pt>
                <c:pt idx="5">
                  <c:v>0.25000000000000006</c:v>
                </c:pt>
                <c:pt idx="6">
                  <c:v>0.26000000000000006</c:v>
                </c:pt>
                <c:pt idx="7">
                  <c:v>0.27000000000000007</c:v>
                </c:pt>
                <c:pt idx="8">
                  <c:v>0.28000000000000008</c:v>
                </c:pt>
                <c:pt idx="9">
                  <c:v>0.29000000000000009</c:v>
                </c:pt>
                <c:pt idx="10">
                  <c:v>0.3000000000000001</c:v>
                </c:pt>
              </c:numCache>
            </c:numRef>
          </c:val>
          <c:extLst>
            <c:ext xmlns:c16="http://schemas.microsoft.com/office/drawing/2014/chart" uri="{C3380CC4-5D6E-409C-BE32-E72D297353CC}">
              <c16:uniqueId val="{00000001-4992-411E-8E5B-D425601D6B8E}"/>
            </c:ext>
          </c:extLst>
        </c:ser>
        <c:ser>
          <c:idx val="2"/>
          <c:order val="2"/>
          <c:tx>
            <c:strRef>
              <c:f>'Sample Graphs'!$C$152</c:f>
              <c:strCache>
                <c:ptCount val="1"/>
                <c:pt idx="0">
                  <c:v>% LGBTQ+ on Board</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Graphs'!$D$149:$N$149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Graphs'!$D$152:$N$152</c:f>
              <c:numCache>
                <c:formatCode>0%</c:formatCode>
                <c:ptCount val="11"/>
                <c:pt idx="0">
                  <c:v>0.1</c:v>
                </c:pt>
                <c:pt idx="1">
                  <c:v>0.1</c:v>
                </c:pt>
                <c:pt idx="2">
                  <c:v>0.1</c:v>
                </c:pt>
                <c:pt idx="3">
                  <c:v>0.1</c:v>
                </c:pt>
                <c:pt idx="4">
                  <c:v>0.1</c:v>
                </c:pt>
                <c:pt idx="5">
                  <c:v>0.1</c:v>
                </c:pt>
                <c:pt idx="6">
                  <c:v>0.1</c:v>
                </c:pt>
                <c:pt idx="7">
                  <c:v>0.1</c:v>
                </c:pt>
                <c:pt idx="8">
                  <c:v>0.1</c:v>
                </c:pt>
                <c:pt idx="9">
                  <c:v>0.1</c:v>
                </c:pt>
                <c:pt idx="10">
                  <c:v>0.1</c:v>
                </c:pt>
              </c:numCache>
            </c:numRef>
          </c:val>
          <c:extLst>
            <c:ext xmlns:c16="http://schemas.microsoft.com/office/drawing/2014/chart" uri="{C3380CC4-5D6E-409C-BE32-E72D297353CC}">
              <c16:uniqueId val="{00000002-4992-411E-8E5B-D425601D6B8E}"/>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Number of Employees Diagnosed with Acute and Chronic Health Issues</a:t>
            </a:r>
          </a:p>
        </c:rich>
      </c:tx>
      <c:overlay val="0"/>
      <c:spPr>
        <a:noFill/>
        <a:ln>
          <a:noFill/>
        </a:ln>
        <a:effectLst/>
      </c:spPr>
    </c:title>
    <c:autoTitleDeleted val="0"/>
    <c:plotArea>
      <c:layout/>
      <c:barChart>
        <c:barDir val="col"/>
        <c:grouping val="clustered"/>
        <c:varyColors val="0"/>
        <c:ser>
          <c:idx val="0"/>
          <c:order val="0"/>
          <c:tx>
            <c:strRef>
              <c:f>'Sample Graphs'!$C$197</c:f>
              <c:strCache>
                <c:ptCount val="1"/>
                <c:pt idx="0">
                  <c:v>Number of Employees Diagnosed with Acute and Chronic Health Issues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Graphs'!$D$196:$N$196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Graphs'!$D$197:$N$197</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extLst>
            <c:ext xmlns:c16="http://schemas.microsoft.com/office/drawing/2014/chart" uri="{C3380CC4-5D6E-409C-BE32-E72D297353CC}">
              <c16:uniqueId val="{00000000-3702-4DAE-8778-1C71AA0B9036}"/>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Employees, Historically Underrepresented Minorities</a:t>
            </a:r>
          </a:p>
        </c:rich>
      </c:tx>
      <c:overlay val="0"/>
      <c:spPr>
        <a:noFill/>
        <a:ln>
          <a:noFill/>
        </a:ln>
        <a:effectLst/>
      </c:spPr>
    </c:title>
    <c:autoTitleDeleted val="0"/>
    <c:plotArea>
      <c:layout/>
      <c:barChart>
        <c:barDir val="col"/>
        <c:grouping val="clustered"/>
        <c:varyColors val="0"/>
        <c:ser>
          <c:idx val="0"/>
          <c:order val="0"/>
          <c:tx>
            <c:strRef>
              <c:f>'Sample Graphs'!$C$120</c:f>
              <c:strCache>
                <c:ptCount val="1"/>
                <c:pt idx="0">
                  <c:v>% Employees, Historically Underrepresented Minorities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Graphs'!$D$119:$N$119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Graphs'!$D$120:$N$120</c:f>
              <c:numCache>
                <c:formatCode>0%</c:formatCode>
                <c:ptCount val="11"/>
                <c:pt idx="0">
                  <c:v>0.1</c:v>
                </c:pt>
                <c:pt idx="1">
                  <c:v>0.11</c:v>
                </c:pt>
                <c:pt idx="2">
                  <c:v>0.12</c:v>
                </c:pt>
                <c:pt idx="3">
                  <c:v>0.13</c:v>
                </c:pt>
                <c:pt idx="4">
                  <c:v>0.14000000000000001</c:v>
                </c:pt>
                <c:pt idx="5">
                  <c:v>0.15000000000000002</c:v>
                </c:pt>
                <c:pt idx="6">
                  <c:v>0.16000000000000003</c:v>
                </c:pt>
                <c:pt idx="7">
                  <c:v>0.17000000000000004</c:v>
                </c:pt>
                <c:pt idx="8">
                  <c:v>0.18000000000000005</c:v>
                </c:pt>
                <c:pt idx="9">
                  <c:v>0.19000000000000006</c:v>
                </c:pt>
                <c:pt idx="10">
                  <c:v>0.20000000000000007</c:v>
                </c:pt>
              </c:numCache>
            </c:numRef>
          </c:val>
          <c:extLst>
            <c:ext xmlns:c16="http://schemas.microsoft.com/office/drawing/2014/chart" uri="{C3380CC4-5D6E-409C-BE32-E72D297353CC}">
              <c16:uniqueId val="{00000000-EC10-4271-8DE1-C516A03357FE}"/>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Total Recordable Incident Rate (TRIR)</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'Sample Graphs'!$C$165</c:f>
              <c:strCache>
                <c:ptCount val="1"/>
                <c:pt idx="0">
                  <c:v>TRIR,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Graphs'!$D$164:$N$164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Graphs'!$D$165:$N$165</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0-33BB-4A6B-BA03-26449CA7557C}"/>
            </c:ext>
          </c:extLst>
        </c:ser>
        <c:ser>
          <c:idx val="1"/>
          <c:order val="1"/>
          <c:tx>
            <c:strRef>
              <c:f>'Sample Graphs'!$C$166</c:f>
              <c:strCache>
                <c:ptCount val="1"/>
                <c:pt idx="0">
                  <c:v>TRIR,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Graphs'!$D$164:$N$164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Graphs'!$D$166:$N$166</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1-33BB-4A6B-BA03-26449CA7557C}"/>
            </c:ext>
          </c:extLst>
        </c:ser>
        <c:ser>
          <c:idx val="2"/>
          <c:order val="2"/>
          <c:tx>
            <c:strRef>
              <c:f>'Sample Graphs'!$C$167</c:f>
              <c:strCache>
                <c:ptCount val="1"/>
                <c:pt idx="0">
                  <c:v>TRIR,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Graphs'!$D$164:$N$164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Graphs'!$D$167:$N$167</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2-33BB-4A6B-BA03-26449CA7557C}"/>
            </c:ext>
          </c:extLst>
        </c:ser>
        <c:ser>
          <c:idx val="3"/>
          <c:order val="3"/>
          <c:tx>
            <c:strRef>
              <c:f>'Sample Graphs'!$C$168</c:f>
              <c:strCache>
                <c:ptCount val="1"/>
                <c:pt idx="0">
                  <c:v>TRIR,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Graphs'!$D$164:$N$164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Graphs'!$D$168:$N$168</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3-33BB-4A6B-BA03-26449CA7557C}"/>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Fatality Rate</a:t>
            </a:r>
          </a:p>
        </c:rich>
      </c:tx>
      <c:overlay val="0"/>
      <c:spPr>
        <a:noFill/>
        <a:ln>
          <a:noFill/>
        </a:ln>
        <a:effectLst/>
      </c:spPr>
    </c:title>
    <c:autoTitleDeleted val="0"/>
    <c:plotArea>
      <c:layout/>
      <c:barChart>
        <c:barDir val="col"/>
        <c:grouping val="clustered"/>
        <c:varyColors val="0"/>
        <c:ser>
          <c:idx val="0"/>
          <c:order val="0"/>
          <c:tx>
            <c:strRef>
              <c:f>'Sample Graphs'!$C$173</c:f>
              <c:strCache>
                <c:ptCount val="1"/>
                <c:pt idx="0">
                  <c:v>Fatality Rate,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Graphs'!$D$172:$N$172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Graphs'!$D$173:$N$173</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0-4D61-4BA0-8601-6EB764E81296}"/>
            </c:ext>
          </c:extLst>
        </c:ser>
        <c:ser>
          <c:idx val="1"/>
          <c:order val="1"/>
          <c:tx>
            <c:strRef>
              <c:f>'Sample Graphs'!$C$174</c:f>
              <c:strCache>
                <c:ptCount val="1"/>
                <c:pt idx="0">
                  <c:v>Fatality Rate,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Graphs'!$D$172:$N$172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Graphs'!$D$174:$N$174</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1-4D61-4BA0-8601-6EB764E81296}"/>
            </c:ext>
          </c:extLst>
        </c:ser>
        <c:ser>
          <c:idx val="2"/>
          <c:order val="2"/>
          <c:tx>
            <c:strRef>
              <c:f>'Sample Graphs'!$C$175</c:f>
              <c:strCache>
                <c:ptCount val="1"/>
                <c:pt idx="0">
                  <c:v>Fatality Rate,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Graphs'!$D$172:$N$172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Graphs'!$D$175:$N$175</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2-4D61-4BA0-8601-6EB764E81296}"/>
            </c:ext>
          </c:extLst>
        </c:ser>
        <c:ser>
          <c:idx val="3"/>
          <c:order val="3"/>
          <c:tx>
            <c:strRef>
              <c:f>'Sample Graphs'!$C$176</c:f>
              <c:strCache>
                <c:ptCount val="1"/>
                <c:pt idx="0">
                  <c:v>Fatality Rate,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Graphs'!$D$172:$N$172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Graphs'!$D$176:$N$176</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3-4D61-4BA0-8601-6EB764E81296}"/>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Near Miss Frequency Rate (NMFR)</a:t>
            </a:r>
          </a:p>
        </c:rich>
      </c:tx>
      <c:overlay val="0"/>
      <c:spPr>
        <a:noFill/>
        <a:ln>
          <a:noFill/>
        </a:ln>
        <a:effectLst/>
      </c:spPr>
    </c:title>
    <c:autoTitleDeleted val="0"/>
    <c:plotArea>
      <c:layout/>
      <c:barChart>
        <c:barDir val="col"/>
        <c:grouping val="clustered"/>
        <c:varyColors val="0"/>
        <c:ser>
          <c:idx val="0"/>
          <c:order val="0"/>
          <c:tx>
            <c:strRef>
              <c:f>'Sample Graphs'!$C$181</c:f>
              <c:strCache>
                <c:ptCount val="1"/>
                <c:pt idx="0">
                  <c:v>NMFR,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Graphs'!$D$180:$N$180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Graphs'!$D$181:$N$181</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0-41E1-433E-A73D-7E8B0B2C4E60}"/>
            </c:ext>
          </c:extLst>
        </c:ser>
        <c:ser>
          <c:idx val="1"/>
          <c:order val="1"/>
          <c:tx>
            <c:strRef>
              <c:f>'Sample Graphs'!$C$182</c:f>
              <c:strCache>
                <c:ptCount val="1"/>
                <c:pt idx="0">
                  <c:v>NMFR,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Graphs'!$D$180:$N$180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Graphs'!$D$182:$N$182</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1-41E1-433E-A73D-7E8B0B2C4E60}"/>
            </c:ext>
          </c:extLst>
        </c:ser>
        <c:ser>
          <c:idx val="2"/>
          <c:order val="2"/>
          <c:tx>
            <c:strRef>
              <c:f>'Sample Graphs'!$C$183</c:f>
              <c:strCache>
                <c:ptCount val="1"/>
                <c:pt idx="0">
                  <c:v>NFMR,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Graphs'!$D$180:$N$180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Graphs'!$D$183:$N$183</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2-41E1-433E-A73D-7E8B0B2C4E60}"/>
            </c:ext>
          </c:extLst>
        </c:ser>
        <c:ser>
          <c:idx val="3"/>
          <c:order val="3"/>
          <c:tx>
            <c:strRef>
              <c:f>'Sample Graphs'!$C$184</c:f>
              <c:strCache>
                <c:ptCount val="1"/>
                <c:pt idx="0">
                  <c:v>NFMR,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Graphs'!$D$180:$N$180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Graphs'!$D$184:$N$184</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3-41E1-433E-A73D-7E8B0B2C4E60}"/>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Average Hours of Health, Safety, and Emergency Response Training</a:t>
            </a:r>
          </a:p>
        </c:rich>
      </c:tx>
      <c:overlay val="0"/>
      <c:spPr>
        <a:noFill/>
        <a:ln>
          <a:noFill/>
        </a:ln>
        <a:effectLst/>
      </c:spPr>
    </c:title>
    <c:autoTitleDeleted val="0"/>
    <c:plotArea>
      <c:layout/>
      <c:barChart>
        <c:barDir val="col"/>
        <c:grouping val="clustered"/>
        <c:varyColors val="0"/>
        <c:ser>
          <c:idx val="0"/>
          <c:order val="0"/>
          <c:tx>
            <c:strRef>
              <c:f>'Sample Graphs'!$C$189</c:f>
              <c:strCache>
                <c:ptCount val="1"/>
                <c:pt idx="0">
                  <c:v>Average hours,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Graphs'!$D$188:$N$188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Graphs'!$D$189:$N$189</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0-60EF-40A9-A4A7-564EDA7988F4}"/>
            </c:ext>
          </c:extLst>
        </c:ser>
        <c:ser>
          <c:idx val="1"/>
          <c:order val="1"/>
          <c:tx>
            <c:strRef>
              <c:f>'Sample Graphs'!$C$190</c:f>
              <c:strCache>
                <c:ptCount val="1"/>
                <c:pt idx="0">
                  <c:v>Average hours,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Graphs'!$D$188:$N$188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Graphs'!$D$190:$N$190</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1-60EF-40A9-A4A7-564EDA7988F4}"/>
            </c:ext>
          </c:extLst>
        </c:ser>
        <c:ser>
          <c:idx val="2"/>
          <c:order val="2"/>
          <c:tx>
            <c:strRef>
              <c:f>'Sample Graphs'!$C$191</c:f>
              <c:strCache>
                <c:ptCount val="1"/>
                <c:pt idx="0">
                  <c:v>Average hours,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Graphs'!$D$188:$N$188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Graphs'!$D$191:$N$191</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2-60EF-40A9-A4A7-564EDA7988F4}"/>
            </c:ext>
          </c:extLst>
        </c:ser>
        <c:ser>
          <c:idx val="3"/>
          <c:order val="3"/>
          <c:tx>
            <c:strRef>
              <c:f>'Sample Graphs'!$C$192</c:f>
              <c:strCache>
                <c:ptCount val="1"/>
                <c:pt idx="0">
                  <c:v>Average hours,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Graphs'!$D$188:$N$188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Graphs'!$D$192:$N$192</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3-60EF-40A9-A4A7-564EDA7988F4}"/>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Voluntary Turnover</a:t>
            </a:r>
          </a:p>
        </c:rich>
      </c:tx>
      <c:overlay val="0"/>
      <c:spPr>
        <a:noFill/>
        <a:ln>
          <a:noFill/>
        </a:ln>
        <a:effectLst/>
      </c:spPr>
    </c:title>
    <c:autoTitleDeleted val="0"/>
    <c:plotArea>
      <c:layout/>
      <c:barChart>
        <c:barDir val="col"/>
        <c:grouping val="clustered"/>
        <c:varyColors val="0"/>
        <c:ser>
          <c:idx val="0"/>
          <c:order val="0"/>
          <c:tx>
            <c:strRef>
              <c:f>'Sample Graphs'!$C$210</c:f>
              <c:strCache>
                <c:ptCount val="1"/>
                <c:pt idx="0">
                  <c:v>Direct Employees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Graphs'!$D$209:$N$209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Graphs'!$D$210:$N$210</c:f>
              <c:numCache>
                <c:formatCode>0%</c:formatCode>
                <c:ptCount val="11"/>
                <c:pt idx="0">
                  <c:v>0.15</c:v>
                </c:pt>
                <c:pt idx="1">
                  <c:v>0.15</c:v>
                </c:pt>
                <c:pt idx="2">
                  <c:v>0.15</c:v>
                </c:pt>
                <c:pt idx="3">
                  <c:v>0.15</c:v>
                </c:pt>
                <c:pt idx="4">
                  <c:v>0.15</c:v>
                </c:pt>
                <c:pt idx="5">
                  <c:v>0.15</c:v>
                </c:pt>
                <c:pt idx="6">
                  <c:v>0.15</c:v>
                </c:pt>
                <c:pt idx="7">
                  <c:v>0.15</c:v>
                </c:pt>
                <c:pt idx="8">
                  <c:v>0.15</c:v>
                </c:pt>
                <c:pt idx="9">
                  <c:v>0.15</c:v>
                </c:pt>
                <c:pt idx="10">
                  <c:v>0.15</c:v>
                </c:pt>
              </c:numCache>
            </c:numRef>
          </c:val>
          <c:extLst>
            <c:ext xmlns:c16="http://schemas.microsoft.com/office/drawing/2014/chart" uri="{C3380CC4-5D6E-409C-BE32-E72D297353CC}">
              <c16:uniqueId val="{00000000-DDF6-4E35-A19F-60A3D5A41BAE}"/>
            </c:ext>
          </c:extLst>
        </c:ser>
        <c:ser>
          <c:idx val="1"/>
          <c:order val="1"/>
          <c:tx>
            <c:strRef>
              <c:f>'Sample Graphs'!$C$211</c:f>
              <c:strCache>
                <c:ptCount val="1"/>
                <c:pt idx="0">
                  <c:v>Contract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Graphs'!$D$209:$N$209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Graphs'!$D$211:$N$211</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c:ext xmlns:c16="http://schemas.microsoft.com/office/drawing/2014/chart" uri="{C3380CC4-5D6E-409C-BE32-E72D297353CC}">
              <c16:uniqueId val="{00000001-DDF6-4E35-A19F-60A3D5A41BAE}"/>
            </c:ext>
          </c:extLst>
        </c:ser>
        <c:ser>
          <c:idx val="2"/>
          <c:order val="2"/>
          <c:tx>
            <c:strRef>
              <c:f>'Sample Graphs'!$C$212</c:f>
              <c:strCache>
                <c:ptCount val="1"/>
                <c:pt idx="0">
                  <c:v>Migrant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Graphs'!$D$209:$N$209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Graphs'!$D$212:$N$212</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extLst>
            <c:ext xmlns:c16="http://schemas.microsoft.com/office/drawing/2014/chart" uri="{C3380CC4-5D6E-409C-BE32-E72D297353CC}">
              <c16:uniqueId val="{00000002-DDF6-4E35-A19F-60A3D5A41BAE}"/>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Total Fuel Consumed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'Sample Graphs'!$C$34</c:f>
              <c:strCache>
                <c:ptCount val="1"/>
                <c:pt idx="0">
                  <c:v>Total Fuel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Graphs'!$D$33:$N$33</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Graphs'!$D$34:$N$34</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0-AB14-4412-848F-2E674FBB16FD}"/>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Involuntary Turnover</a:t>
            </a:r>
          </a:p>
        </c:rich>
      </c:tx>
      <c:overlay val="0"/>
      <c:spPr>
        <a:noFill/>
        <a:ln>
          <a:noFill/>
        </a:ln>
        <a:effectLst/>
      </c:spPr>
    </c:title>
    <c:autoTitleDeleted val="0"/>
    <c:plotArea>
      <c:layout/>
      <c:barChart>
        <c:barDir val="col"/>
        <c:grouping val="clustered"/>
        <c:varyColors val="0"/>
        <c:ser>
          <c:idx val="0"/>
          <c:order val="0"/>
          <c:tx>
            <c:strRef>
              <c:f>'Sample Graphs'!$C$219</c:f>
              <c:strCache>
                <c:ptCount val="1"/>
                <c:pt idx="0">
                  <c:v>Direct Employees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Graphs'!$D$218:$N$218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Graphs'!$D$219:$N$219</c:f>
              <c:numCache>
                <c:formatCode>0%</c:formatCode>
                <c:ptCount val="11"/>
                <c:pt idx="0">
                  <c:v>0.15</c:v>
                </c:pt>
                <c:pt idx="1">
                  <c:v>0.15</c:v>
                </c:pt>
                <c:pt idx="2">
                  <c:v>0.15</c:v>
                </c:pt>
                <c:pt idx="3">
                  <c:v>0.15</c:v>
                </c:pt>
                <c:pt idx="4">
                  <c:v>0.15</c:v>
                </c:pt>
                <c:pt idx="5">
                  <c:v>0.15</c:v>
                </c:pt>
                <c:pt idx="6">
                  <c:v>0.15</c:v>
                </c:pt>
                <c:pt idx="7">
                  <c:v>0.15</c:v>
                </c:pt>
                <c:pt idx="8">
                  <c:v>0.15</c:v>
                </c:pt>
                <c:pt idx="9">
                  <c:v>0.15</c:v>
                </c:pt>
                <c:pt idx="10">
                  <c:v>0.15</c:v>
                </c:pt>
              </c:numCache>
            </c:numRef>
          </c:val>
          <c:extLst>
            <c:ext xmlns:c16="http://schemas.microsoft.com/office/drawing/2014/chart" uri="{C3380CC4-5D6E-409C-BE32-E72D297353CC}">
              <c16:uniqueId val="{00000000-315D-4F9A-B06C-7750595748EF}"/>
            </c:ext>
          </c:extLst>
        </c:ser>
        <c:ser>
          <c:idx val="1"/>
          <c:order val="1"/>
          <c:tx>
            <c:strRef>
              <c:f>'Sample Graphs'!$C$220</c:f>
              <c:strCache>
                <c:ptCount val="1"/>
                <c:pt idx="0">
                  <c:v>Contract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Graphs'!$D$218:$N$218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Graphs'!$D$220:$N$220</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c:ext xmlns:c16="http://schemas.microsoft.com/office/drawing/2014/chart" uri="{C3380CC4-5D6E-409C-BE32-E72D297353CC}">
              <c16:uniqueId val="{00000001-315D-4F9A-B06C-7750595748EF}"/>
            </c:ext>
          </c:extLst>
        </c:ser>
        <c:ser>
          <c:idx val="2"/>
          <c:order val="2"/>
          <c:tx>
            <c:strRef>
              <c:f>'Sample Graphs'!$C$221</c:f>
              <c:strCache>
                <c:ptCount val="1"/>
                <c:pt idx="0">
                  <c:v>Migrant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Graphs'!$D$218:$N$218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Graphs'!$D$221:$N$221</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extLst>
            <c:ext xmlns:c16="http://schemas.microsoft.com/office/drawing/2014/chart" uri="{C3380CC4-5D6E-409C-BE32-E72D297353CC}">
              <c16:uniqueId val="{00000002-315D-4F9A-B06C-7750595748EF}"/>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Circularity in Products</a:t>
            </a:r>
          </a:p>
        </c:rich>
      </c:tx>
      <c:overlay val="0"/>
      <c:spPr>
        <a:noFill/>
        <a:ln>
          <a:noFill/>
        </a:ln>
        <a:effectLst/>
      </c:spPr>
    </c:title>
    <c:autoTitleDeleted val="0"/>
    <c:plotArea>
      <c:layout/>
      <c:barChart>
        <c:barDir val="col"/>
        <c:grouping val="clustered"/>
        <c:varyColors val="0"/>
        <c:ser>
          <c:idx val="0"/>
          <c:order val="0"/>
          <c:tx>
            <c:strRef>
              <c:f>'Sample Graphs'!$C$237</c:f>
              <c:strCache>
                <c:ptCount val="1"/>
                <c:pt idx="0">
                  <c:v>% of products made from recyclable materials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Graphs'!$D$236:$N$236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Graphs'!$D$237:$N$237</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extLst>
            <c:ext xmlns:c16="http://schemas.microsoft.com/office/drawing/2014/chart" uri="{C3380CC4-5D6E-409C-BE32-E72D297353CC}">
              <c16:uniqueId val="{00000000-0731-4E42-AC9A-46B49281830B}"/>
            </c:ext>
          </c:extLst>
        </c:ser>
        <c:ser>
          <c:idx val="1"/>
          <c:order val="1"/>
          <c:tx>
            <c:strRef>
              <c:f>'Sample Graphs'!$C$238</c:f>
              <c:strCache>
                <c:ptCount val="1"/>
                <c:pt idx="0">
                  <c:v>% of products made from recycled materials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Graphs'!$D$236:$N$236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Graphs'!$D$238:$N$238</c:f>
              <c:numCache>
                <c:formatCode>0%</c:formatCode>
                <c:ptCount val="11"/>
                <c:pt idx="0">
                  <c:v>0.2</c:v>
                </c:pt>
                <c:pt idx="1">
                  <c:v>0.22</c:v>
                </c:pt>
                <c:pt idx="2">
                  <c:v>0.24</c:v>
                </c:pt>
                <c:pt idx="3">
                  <c:v>0.26</c:v>
                </c:pt>
                <c:pt idx="4">
                  <c:v>0.28000000000000003</c:v>
                </c:pt>
                <c:pt idx="5">
                  <c:v>0.30000000000000004</c:v>
                </c:pt>
                <c:pt idx="6">
                  <c:v>0.32000000000000006</c:v>
                </c:pt>
                <c:pt idx="7">
                  <c:v>0.34000000000000008</c:v>
                </c:pt>
                <c:pt idx="8">
                  <c:v>0.3600000000000001</c:v>
                </c:pt>
                <c:pt idx="9">
                  <c:v>0.38000000000000012</c:v>
                </c:pt>
                <c:pt idx="10">
                  <c:v>0.40000000000000013</c:v>
                </c:pt>
              </c:numCache>
            </c:numRef>
          </c:val>
          <c:extLst>
            <c:ext xmlns:c16="http://schemas.microsoft.com/office/drawing/2014/chart" uri="{C3380CC4-5D6E-409C-BE32-E72D297353CC}">
              <c16:uniqueId val="{00000001-0731-4E42-AC9A-46B49281830B}"/>
            </c:ext>
          </c:extLst>
        </c:ser>
        <c:ser>
          <c:idx val="2"/>
          <c:order val="2"/>
          <c:tx>
            <c:strRef>
              <c:f>'Sample Graphs'!$C$239</c:f>
              <c:strCache>
                <c:ptCount val="1"/>
                <c:pt idx="0">
                  <c:v>% of products made from reused materials from production/end of life</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Graphs'!$D$236:$N$236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Graphs'!$D$239:$N$239</c:f>
              <c:numCache>
                <c:formatCode>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extLst>
            <c:ext xmlns:c16="http://schemas.microsoft.com/office/drawing/2014/chart" uri="{C3380CC4-5D6E-409C-BE32-E72D297353CC}">
              <c16:uniqueId val="{00000002-0731-4E42-AC9A-46B49281830B}"/>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Supplier non-conformance rate</a:t>
            </a:r>
          </a:p>
        </c:rich>
      </c:tx>
      <c:overlay val="0"/>
      <c:spPr>
        <a:noFill/>
        <a:ln>
          <a:noFill/>
        </a:ln>
        <a:effectLst/>
      </c:spPr>
    </c:title>
    <c:autoTitleDeleted val="0"/>
    <c:plotArea>
      <c:layout/>
      <c:barChart>
        <c:barDir val="col"/>
        <c:grouping val="clustered"/>
        <c:varyColors val="0"/>
        <c:ser>
          <c:idx val="0"/>
          <c:order val="0"/>
          <c:tx>
            <c:strRef>
              <c:f>'Sample Graphs'!$C$279</c:f>
              <c:strCache>
                <c:ptCount val="1"/>
                <c:pt idx="0">
                  <c:v>Supplier non-conformance rate</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Graphs'!$D$278:$N$278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Graphs'!$D$279:$N$279</c:f>
              <c:numCache>
                <c:formatCode>0%</c:formatCode>
                <c:ptCount val="11"/>
                <c:pt idx="0">
                  <c:v>0.2</c:v>
                </c:pt>
                <c:pt idx="1">
                  <c:v>0.19</c:v>
                </c:pt>
                <c:pt idx="2">
                  <c:v>0.18</c:v>
                </c:pt>
                <c:pt idx="3">
                  <c:v>0.16999999999999998</c:v>
                </c:pt>
                <c:pt idx="4">
                  <c:v>0.15999999999999998</c:v>
                </c:pt>
                <c:pt idx="5">
                  <c:v>0.14999999999999997</c:v>
                </c:pt>
                <c:pt idx="6">
                  <c:v>0.13999999999999996</c:v>
                </c:pt>
                <c:pt idx="7">
                  <c:v>0.12999999999999995</c:v>
                </c:pt>
                <c:pt idx="8">
                  <c:v>0.11999999999999995</c:v>
                </c:pt>
                <c:pt idx="9">
                  <c:v>0.10999999999999996</c:v>
                </c:pt>
                <c:pt idx="10">
                  <c:v>9.9999999999999964E-2</c:v>
                </c:pt>
              </c:numCache>
            </c:numRef>
          </c:val>
          <c:extLst>
            <c:ext xmlns:c16="http://schemas.microsoft.com/office/drawing/2014/chart" uri="{C3380CC4-5D6E-409C-BE32-E72D297353CC}">
              <c16:uniqueId val="{00000000-B2E8-407E-8098-4DA89B09807D}"/>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Associated corrective action rate for major non-conformances</a:t>
            </a:r>
          </a:p>
        </c:rich>
      </c:tx>
      <c:overlay val="0"/>
      <c:spPr>
        <a:noFill/>
        <a:ln>
          <a:noFill/>
        </a:ln>
        <a:effectLst/>
      </c:spPr>
    </c:title>
    <c:autoTitleDeleted val="0"/>
    <c:plotArea>
      <c:layout/>
      <c:barChart>
        <c:barDir val="col"/>
        <c:grouping val="clustered"/>
        <c:varyColors val="0"/>
        <c:ser>
          <c:idx val="0"/>
          <c:order val="0"/>
          <c:tx>
            <c:strRef>
              <c:f>'Sample Graphs'!$C$284</c:f>
              <c:strCache>
                <c:ptCount val="1"/>
                <c:pt idx="0">
                  <c:v>Associated corrective action rate for major non-conformances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Graphs'!$D$283:$N$283</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Graphs'!$D$284:$N$284</c:f>
              <c:numCache>
                <c:formatCode>0%</c:formatCode>
                <c:ptCount val="11"/>
                <c:pt idx="0">
                  <c:v>0.95</c:v>
                </c:pt>
                <c:pt idx="1">
                  <c:v>0.95</c:v>
                </c:pt>
                <c:pt idx="2">
                  <c:v>0.95</c:v>
                </c:pt>
                <c:pt idx="3">
                  <c:v>0.95</c:v>
                </c:pt>
                <c:pt idx="4">
                  <c:v>0.95</c:v>
                </c:pt>
                <c:pt idx="5">
                  <c:v>0.95</c:v>
                </c:pt>
                <c:pt idx="6">
                  <c:v>0.95</c:v>
                </c:pt>
                <c:pt idx="7">
                  <c:v>0.95</c:v>
                </c:pt>
                <c:pt idx="8">
                  <c:v>0.95</c:v>
                </c:pt>
                <c:pt idx="9">
                  <c:v>0.95</c:v>
                </c:pt>
                <c:pt idx="10">
                  <c:v>0.95</c:v>
                </c:pt>
              </c:numCache>
            </c:numRef>
          </c:val>
          <c:extLst>
            <c:ext xmlns:c16="http://schemas.microsoft.com/office/drawing/2014/chart" uri="{C3380CC4-5D6E-409C-BE32-E72D297353CC}">
              <c16:uniqueId val="{00000000-CDF3-494F-8A04-36A47C934A3C}"/>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Associated corrective action rate for minor non-conformances</a:t>
            </a:r>
          </a:p>
        </c:rich>
      </c:tx>
      <c:overlay val="0"/>
      <c:spPr>
        <a:noFill/>
        <a:ln>
          <a:noFill/>
        </a:ln>
        <a:effectLst/>
      </c:spPr>
    </c:title>
    <c:autoTitleDeleted val="0"/>
    <c:plotArea>
      <c:layout/>
      <c:barChart>
        <c:barDir val="col"/>
        <c:grouping val="clustered"/>
        <c:varyColors val="0"/>
        <c:ser>
          <c:idx val="0"/>
          <c:order val="0"/>
          <c:tx>
            <c:strRef>
              <c:f>'Sample Graphs'!$C$289</c:f>
              <c:strCache>
                <c:ptCount val="1"/>
                <c:pt idx="0">
                  <c:v>Associated corrective action rate for minor non-conformances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Graphs'!$D$288:$N$288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Graphs'!$D$289:$N$289</c:f>
              <c:numCache>
                <c:formatCode>0%</c:formatCode>
                <c:ptCount val="11"/>
                <c:pt idx="0">
                  <c:v>0.65</c:v>
                </c:pt>
                <c:pt idx="1">
                  <c:v>0.65</c:v>
                </c:pt>
                <c:pt idx="2">
                  <c:v>0.65</c:v>
                </c:pt>
                <c:pt idx="3">
                  <c:v>0.65</c:v>
                </c:pt>
                <c:pt idx="4">
                  <c:v>0.65</c:v>
                </c:pt>
                <c:pt idx="5">
                  <c:v>0.65</c:v>
                </c:pt>
                <c:pt idx="6">
                  <c:v>0.65</c:v>
                </c:pt>
                <c:pt idx="7">
                  <c:v>0.65</c:v>
                </c:pt>
                <c:pt idx="8">
                  <c:v>0.65</c:v>
                </c:pt>
                <c:pt idx="9">
                  <c:v>0.65</c:v>
                </c:pt>
                <c:pt idx="10">
                  <c:v>0.65</c:v>
                </c:pt>
              </c:numCache>
            </c:numRef>
          </c:val>
          <c:extLst>
            <c:ext xmlns:c16="http://schemas.microsoft.com/office/drawing/2014/chart" uri="{C3380CC4-5D6E-409C-BE32-E72D297353CC}">
              <c16:uniqueId val="{00000000-0D8D-4495-BE74-987ED317E55F}"/>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products sourced by all suppliers that are certified to a third-party environmental and/or social standard</a:t>
            </a:r>
          </a:p>
        </c:rich>
      </c:tx>
      <c:overlay val="0"/>
      <c:spPr>
        <a:noFill/>
        <a:ln>
          <a:noFill/>
        </a:ln>
        <a:effectLst/>
      </c:spPr>
    </c:title>
    <c:autoTitleDeleted val="0"/>
    <c:plotArea>
      <c:layout/>
      <c:barChart>
        <c:barDir val="col"/>
        <c:grouping val="clustered"/>
        <c:varyColors val="0"/>
        <c:ser>
          <c:idx val="0"/>
          <c:order val="0"/>
          <c:tx>
            <c:strRef>
              <c:f>'Sample Graphs'!$C$296</c:f>
              <c:strCache>
                <c:ptCount val="1"/>
                <c:pt idx="0">
                  <c:v>% of products sourced by all suppliers that are certified to a third-party environmental and/or social standard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Graphs'!$D$295:$N$295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Graphs'!$D$296:$N$296</c:f>
              <c:numCache>
                <c:formatCode>0%</c:formatCode>
                <c:ptCount val="11"/>
                <c:pt idx="0">
                  <c:v>0.4</c:v>
                </c:pt>
                <c:pt idx="1">
                  <c:v>0.41000000000000003</c:v>
                </c:pt>
                <c:pt idx="2">
                  <c:v>0.42000000000000004</c:v>
                </c:pt>
                <c:pt idx="3">
                  <c:v>0.43000000000000005</c:v>
                </c:pt>
                <c:pt idx="4">
                  <c:v>0.44000000000000006</c:v>
                </c:pt>
                <c:pt idx="5">
                  <c:v>0.45000000000000007</c:v>
                </c:pt>
                <c:pt idx="6">
                  <c:v>0.46000000000000008</c:v>
                </c:pt>
                <c:pt idx="7">
                  <c:v>0.47000000000000008</c:v>
                </c:pt>
                <c:pt idx="8">
                  <c:v>0.48000000000000009</c:v>
                </c:pt>
                <c:pt idx="9">
                  <c:v>0.4900000000000001</c:v>
                </c:pt>
                <c:pt idx="10">
                  <c:v>0.50000000000000011</c:v>
                </c:pt>
              </c:numCache>
            </c:numRef>
          </c:val>
          <c:extLst>
            <c:ext xmlns:c16="http://schemas.microsoft.com/office/drawing/2014/chart" uri="{C3380CC4-5D6E-409C-BE32-E72D297353CC}">
              <c16:uniqueId val="{00000000-0EA0-4075-AF52-FE015A2391F6}"/>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products sourced by all suppliers that are certified to a third-party environmental and/or social standard</a:t>
            </a:r>
          </a:p>
        </c:rich>
      </c:tx>
      <c:overlay val="0"/>
      <c:spPr>
        <a:noFill/>
        <a:ln>
          <a:noFill/>
        </a:ln>
        <a:effectLst/>
      </c:spPr>
    </c:title>
    <c:autoTitleDeleted val="0"/>
    <c:plotArea>
      <c:layout/>
      <c:barChart>
        <c:barDir val="col"/>
        <c:grouping val="clustered"/>
        <c:varyColors val="0"/>
        <c:ser>
          <c:idx val="0"/>
          <c:order val="0"/>
          <c:tx>
            <c:strRef>
              <c:f>'Sample Graphs'!$C$300</c:f>
              <c:strCache>
                <c:ptCount val="1"/>
                <c:pt idx="0">
                  <c:v>Standard 1</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Graphs'!$D$299:$N$299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Graphs'!$D$300:$N$300</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c:ext xmlns:c16="http://schemas.microsoft.com/office/drawing/2014/chart" uri="{C3380CC4-5D6E-409C-BE32-E72D297353CC}">
              <c16:uniqueId val="{00000000-0F49-4174-A05B-E344B3AAFA41}"/>
            </c:ext>
          </c:extLst>
        </c:ser>
        <c:ser>
          <c:idx val="1"/>
          <c:order val="1"/>
          <c:tx>
            <c:strRef>
              <c:f>'Sample Graphs'!$C$301</c:f>
              <c:strCache>
                <c:ptCount val="1"/>
                <c:pt idx="0">
                  <c:v>Standard 2</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Graphs'!$D$299:$N$299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Graphs'!$D$301:$N$301</c:f>
              <c:numCache>
                <c:formatCode>0%</c:formatCode>
                <c:ptCount val="11"/>
                <c:pt idx="0">
                  <c:v>0.1</c:v>
                </c:pt>
                <c:pt idx="1">
                  <c:v>0.1</c:v>
                </c:pt>
                <c:pt idx="2">
                  <c:v>0.1</c:v>
                </c:pt>
                <c:pt idx="3">
                  <c:v>0.1</c:v>
                </c:pt>
                <c:pt idx="4">
                  <c:v>0.1</c:v>
                </c:pt>
                <c:pt idx="5">
                  <c:v>0.1</c:v>
                </c:pt>
                <c:pt idx="6">
                  <c:v>0.1</c:v>
                </c:pt>
                <c:pt idx="7">
                  <c:v>0.1</c:v>
                </c:pt>
                <c:pt idx="8">
                  <c:v>0.1</c:v>
                </c:pt>
                <c:pt idx="9">
                  <c:v>0.1</c:v>
                </c:pt>
                <c:pt idx="10">
                  <c:v>0.1</c:v>
                </c:pt>
              </c:numCache>
            </c:numRef>
          </c:val>
          <c:extLst>
            <c:ext xmlns:c16="http://schemas.microsoft.com/office/drawing/2014/chart" uri="{C3380CC4-5D6E-409C-BE32-E72D297353CC}">
              <c16:uniqueId val="{00000001-0F49-4174-A05B-E344B3AAFA41}"/>
            </c:ext>
          </c:extLst>
        </c:ser>
        <c:ser>
          <c:idx val="2"/>
          <c:order val="2"/>
          <c:tx>
            <c:strRef>
              <c:f>'Sample Graphs'!$C$302</c:f>
              <c:strCache>
                <c:ptCount val="1"/>
                <c:pt idx="0">
                  <c:v>Standard 3</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Graphs'!$D$299:$N$299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Graphs'!$D$302:$N$302</c:f>
              <c:numCache>
                <c:formatCode>0%</c:formatCode>
                <c:ptCount val="11"/>
                <c:pt idx="0">
                  <c:v>0.1</c:v>
                </c:pt>
                <c:pt idx="1">
                  <c:v>0.11</c:v>
                </c:pt>
                <c:pt idx="2">
                  <c:v>0.12</c:v>
                </c:pt>
                <c:pt idx="3">
                  <c:v>0.13</c:v>
                </c:pt>
                <c:pt idx="4">
                  <c:v>0.14000000000000001</c:v>
                </c:pt>
                <c:pt idx="5">
                  <c:v>0.15000000000000002</c:v>
                </c:pt>
                <c:pt idx="6">
                  <c:v>0.16000000000000003</c:v>
                </c:pt>
                <c:pt idx="7">
                  <c:v>0.17000000000000004</c:v>
                </c:pt>
                <c:pt idx="8">
                  <c:v>0.18000000000000005</c:v>
                </c:pt>
                <c:pt idx="9">
                  <c:v>0.19000000000000006</c:v>
                </c:pt>
                <c:pt idx="10">
                  <c:v>0.20000000000000007</c:v>
                </c:pt>
              </c:numCache>
            </c:numRef>
          </c:val>
          <c:extLst>
            <c:ext xmlns:c16="http://schemas.microsoft.com/office/drawing/2014/chart" uri="{C3380CC4-5D6E-409C-BE32-E72D297353CC}">
              <c16:uniqueId val="{00000002-0F49-4174-A05B-E344B3AAFA41}"/>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suppliers and contract production facilities conducted the Human Rights Impact Assessments (HRIAs) or another third-party standard audit</a:t>
            </a:r>
          </a:p>
        </c:rich>
      </c:tx>
      <c:overlay val="0"/>
      <c:spPr>
        <a:noFill/>
        <a:ln>
          <a:noFill/>
        </a:ln>
        <a:effectLst/>
      </c:spPr>
    </c:title>
    <c:autoTitleDeleted val="0"/>
    <c:plotArea>
      <c:layout/>
      <c:barChart>
        <c:barDir val="col"/>
        <c:grouping val="clustered"/>
        <c:varyColors val="0"/>
        <c:ser>
          <c:idx val="0"/>
          <c:order val="0"/>
          <c:tx>
            <c:strRef>
              <c:f>'Sample Graphs'!$C$309</c:f>
              <c:strCache>
                <c:ptCount val="1"/>
                <c:pt idx="0">
                  <c:v>% of suppliers and contract production facilities conducted the Human Rights Impact Assessments (HRIAs) or another third-party standard audit</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Graphs'!$D$308:$N$308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Graphs'!$D$309:$N$309</c:f>
              <c:numCache>
                <c:formatCode>0%</c:formatCode>
                <c:ptCount val="11"/>
                <c:pt idx="0">
                  <c:v>0.2</c:v>
                </c:pt>
                <c:pt idx="1">
                  <c:v>0.22</c:v>
                </c:pt>
                <c:pt idx="2">
                  <c:v>0.24</c:v>
                </c:pt>
                <c:pt idx="3">
                  <c:v>0.26</c:v>
                </c:pt>
                <c:pt idx="4">
                  <c:v>0.28000000000000003</c:v>
                </c:pt>
                <c:pt idx="5">
                  <c:v>0.30000000000000004</c:v>
                </c:pt>
                <c:pt idx="6">
                  <c:v>0.32000000000000006</c:v>
                </c:pt>
                <c:pt idx="7">
                  <c:v>0.34000000000000008</c:v>
                </c:pt>
                <c:pt idx="8">
                  <c:v>0.3600000000000001</c:v>
                </c:pt>
                <c:pt idx="9">
                  <c:v>0.38000000000000012</c:v>
                </c:pt>
                <c:pt idx="10">
                  <c:v>0.40000000000000013</c:v>
                </c:pt>
              </c:numCache>
            </c:numRef>
          </c:val>
          <c:extLst>
            <c:ext xmlns:c16="http://schemas.microsoft.com/office/drawing/2014/chart" uri="{C3380CC4-5D6E-409C-BE32-E72D297353CC}">
              <c16:uniqueId val="{00000000-700F-446A-860C-E2397ECEFCB9}"/>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noncompliance in current year</a:t>
            </a:r>
          </a:p>
        </c:rich>
      </c:tx>
      <c:overlay val="0"/>
      <c:spPr>
        <a:noFill/>
        <a:ln>
          <a:noFill/>
        </a:ln>
        <a:effectLst/>
      </c:spPr>
    </c:title>
    <c:autoTitleDeleted val="0"/>
    <c:plotArea>
      <c:layout/>
      <c:barChart>
        <c:barDir val="col"/>
        <c:grouping val="clustered"/>
        <c:varyColors val="0"/>
        <c:ser>
          <c:idx val="0"/>
          <c:order val="0"/>
          <c:tx>
            <c:strRef>
              <c:f>'Sample Graphs'!$C$313</c:f>
              <c:strCache>
                <c:ptCount val="1"/>
                <c:pt idx="0">
                  <c:v>% of noncompliance in current year</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Graphs'!$D$312:$N$312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Graphs'!$D$313:$N$313</c:f>
              <c:numCache>
                <c:formatCode>0%</c:formatCode>
                <c:ptCount val="11"/>
                <c:pt idx="0">
                  <c:v>0.1</c:v>
                </c:pt>
                <c:pt idx="1">
                  <c:v>9.0000000000000011E-2</c:v>
                </c:pt>
                <c:pt idx="2">
                  <c:v>8.0000000000000016E-2</c:v>
                </c:pt>
                <c:pt idx="3">
                  <c:v>7.0000000000000021E-2</c:v>
                </c:pt>
                <c:pt idx="4">
                  <c:v>6.0000000000000019E-2</c:v>
                </c:pt>
                <c:pt idx="5">
                  <c:v>5.0000000000000017E-2</c:v>
                </c:pt>
                <c:pt idx="6">
                  <c:v>4.0000000000000015E-2</c:v>
                </c:pt>
                <c:pt idx="7">
                  <c:v>3.0000000000000013E-2</c:v>
                </c:pt>
                <c:pt idx="8">
                  <c:v>2.0000000000000011E-2</c:v>
                </c:pt>
                <c:pt idx="9">
                  <c:v>1.0000000000000011E-2</c:v>
                </c:pt>
                <c:pt idx="10">
                  <c:v>0</c:v>
                </c:pt>
              </c:numCache>
            </c:numRef>
          </c:val>
          <c:extLst>
            <c:ext xmlns:c16="http://schemas.microsoft.com/office/drawing/2014/chart" uri="{C3380CC4-5D6E-409C-BE32-E72D297353CC}">
              <c16:uniqueId val="{00000000-9E53-4311-8B35-8AB73377E840}"/>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Percentage of contract employees paid a minimum wage</a:t>
            </a:r>
          </a:p>
        </c:rich>
      </c:tx>
      <c:overlay val="0"/>
      <c:spPr>
        <a:noFill/>
        <a:ln>
          <a:noFill/>
        </a:ln>
        <a:effectLst/>
      </c:spPr>
    </c:title>
    <c:autoTitleDeleted val="0"/>
    <c:plotArea>
      <c:layout/>
      <c:barChart>
        <c:barDir val="col"/>
        <c:grouping val="clustered"/>
        <c:varyColors val="0"/>
        <c:ser>
          <c:idx val="0"/>
          <c:order val="0"/>
          <c:tx>
            <c:strRef>
              <c:f>'Sample Graphs'!$C$324</c:f>
              <c:strCache>
                <c:ptCount val="1"/>
                <c:pt idx="0">
                  <c:v>Percentage of contract employees paid a minimum wage</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Graphs'!$D$323:$N$323</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Graphs'!$D$324:$N$324</c:f>
              <c:numCache>
                <c:formatCode>0%</c:formatCode>
                <c:ptCount val="11"/>
                <c:pt idx="0">
                  <c:v>0.3</c:v>
                </c:pt>
                <c:pt idx="1">
                  <c:v>0.28999999999999998</c:v>
                </c:pt>
                <c:pt idx="2">
                  <c:v>0.27999999999999997</c:v>
                </c:pt>
                <c:pt idx="3">
                  <c:v>0.26999999999999996</c:v>
                </c:pt>
                <c:pt idx="4">
                  <c:v>0.25999999999999995</c:v>
                </c:pt>
                <c:pt idx="5">
                  <c:v>0.24999999999999994</c:v>
                </c:pt>
                <c:pt idx="6">
                  <c:v>0.23999999999999994</c:v>
                </c:pt>
                <c:pt idx="7">
                  <c:v>0.22999999999999993</c:v>
                </c:pt>
                <c:pt idx="8">
                  <c:v>0.21999999999999992</c:v>
                </c:pt>
                <c:pt idx="9">
                  <c:v>0.20999999999999991</c:v>
                </c:pt>
                <c:pt idx="10">
                  <c:v>0.1999999999999999</c:v>
                </c:pt>
              </c:numCache>
            </c:numRef>
          </c:val>
          <c:extLst>
            <c:ext xmlns:c16="http://schemas.microsoft.com/office/drawing/2014/chart" uri="{C3380CC4-5D6E-409C-BE32-E72D297353CC}">
              <c16:uniqueId val="{00000000-5CA1-4CBE-87D0-8A628A7D552B}"/>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Fuel Consumed by Type</a:t>
            </a:r>
          </a:p>
        </c:rich>
      </c:tx>
      <c:overlay val="0"/>
      <c:spPr>
        <a:noFill/>
        <a:ln>
          <a:noFill/>
        </a:ln>
        <a:effectLst/>
      </c:spPr>
    </c:title>
    <c:autoTitleDeleted val="0"/>
    <c:plotArea>
      <c:layout/>
      <c:barChart>
        <c:barDir val="col"/>
        <c:grouping val="stacked"/>
        <c:varyColors val="0"/>
        <c:ser>
          <c:idx val="0"/>
          <c:order val="0"/>
          <c:tx>
            <c:strRef>
              <c:f>'Sample Graphs'!$C$52</c:f>
              <c:strCache>
                <c:ptCount val="1"/>
                <c:pt idx="0">
                  <c:v>Natural Gas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Graphs'!$D$51:$N$51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Graphs'!$D$52:$N$52</c:f>
              <c:numCache>
                <c:formatCode>General</c:formatCode>
                <c:ptCount val="11"/>
                <c:pt idx="0">
                  <c:v>400</c:v>
                </c:pt>
                <c:pt idx="1">
                  <c:v>780</c:v>
                </c:pt>
                <c:pt idx="2">
                  <c:v>1140</c:v>
                </c:pt>
                <c:pt idx="3">
                  <c:v>1480</c:v>
                </c:pt>
                <c:pt idx="4">
                  <c:v>1800</c:v>
                </c:pt>
                <c:pt idx="5">
                  <c:v>2100</c:v>
                </c:pt>
                <c:pt idx="6">
                  <c:v>2380</c:v>
                </c:pt>
                <c:pt idx="7">
                  <c:v>2639.9999999999995</c:v>
                </c:pt>
                <c:pt idx="8">
                  <c:v>2879.9999999999995</c:v>
                </c:pt>
                <c:pt idx="9">
                  <c:v>3099.9999999999995</c:v>
                </c:pt>
                <c:pt idx="10">
                  <c:v>3299.9999999999991</c:v>
                </c:pt>
              </c:numCache>
            </c:numRef>
          </c:val>
          <c:extLst>
            <c:ext xmlns:c16="http://schemas.microsoft.com/office/drawing/2014/chart" uri="{C3380CC4-5D6E-409C-BE32-E72D297353CC}">
              <c16:uniqueId val="{00000000-3C17-4E0A-9F02-7655FA958F0B}"/>
            </c:ext>
          </c:extLst>
        </c:ser>
        <c:ser>
          <c:idx val="1"/>
          <c:order val="1"/>
          <c:tx>
            <c:strRef>
              <c:f>'Sample Graphs'!$C$53</c:f>
              <c:strCache>
                <c:ptCount val="1"/>
                <c:pt idx="0">
                  <c:v>Renewable Fuel Consumed</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Graphs'!$D$51:$N$51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Graphs'!$D$53:$N$53</c:f>
              <c:numCache>
                <c:formatCode>General</c:formatCode>
                <c:ptCount val="11"/>
                <c:pt idx="0">
                  <c:v>200</c:v>
                </c:pt>
                <c:pt idx="1">
                  <c:v>420.00000000000006</c:v>
                </c:pt>
                <c:pt idx="2">
                  <c:v>660.00000000000011</c:v>
                </c:pt>
                <c:pt idx="3">
                  <c:v>920.00000000000011</c:v>
                </c:pt>
                <c:pt idx="4">
                  <c:v>1200.0000000000002</c:v>
                </c:pt>
                <c:pt idx="5">
                  <c:v>1500.0000000000002</c:v>
                </c:pt>
                <c:pt idx="6">
                  <c:v>1820.0000000000005</c:v>
                </c:pt>
                <c:pt idx="7">
                  <c:v>2160.0000000000005</c:v>
                </c:pt>
                <c:pt idx="8">
                  <c:v>2520.0000000000009</c:v>
                </c:pt>
                <c:pt idx="9">
                  <c:v>2900.0000000000009</c:v>
                </c:pt>
                <c:pt idx="10">
                  <c:v>3300.0000000000009</c:v>
                </c:pt>
              </c:numCache>
            </c:numRef>
          </c:val>
          <c:extLst>
            <c:ext xmlns:c16="http://schemas.microsoft.com/office/drawing/2014/chart" uri="{C3380CC4-5D6E-409C-BE32-E72D297353CC}">
              <c16:uniqueId val="{00000001-3C17-4E0A-9F02-7655FA958F0B}"/>
            </c:ext>
          </c:extLst>
        </c:ser>
        <c:ser>
          <c:idx val="2"/>
          <c:order val="2"/>
          <c:tx>
            <c:strRef>
              <c:f>'Sample Graphs'!$C$54</c:f>
              <c:strCache>
                <c:ptCount val="1"/>
                <c:pt idx="0">
                  <c:v>Other</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Graphs'!$D$51:$N$51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Graphs'!$D$54:$N$54</c:f>
              <c:numCache>
                <c:formatCode>#,##0</c:formatCode>
                <c:ptCount val="11"/>
                <c:pt idx="0">
                  <c:v>400</c:v>
                </c:pt>
                <c:pt idx="1">
                  <c:v>800</c:v>
                </c:pt>
                <c:pt idx="2">
                  <c:v>1200</c:v>
                </c:pt>
                <c:pt idx="3">
                  <c:v>1600</c:v>
                </c:pt>
                <c:pt idx="4">
                  <c:v>1999.9999999999998</c:v>
                </c:pt>
                <c:pt idx="5">
                  <c:v>2400</c:v>
                </c:pt>
                <c:pt idx="6">
                  <c:v>2799.9999999999995</c:v>
                </c:pt>
                <c:pt idx="7">
                  <c:v>3199.9999999999995</c:v>
                </c:pt>
                <c:pt idx="8">
                  <c:v>3599.9999999999991</c:v>
                </c:pt>
                <c:pt idx="9">
                  <c:v>3999.9999999999991</c:v>
                </c:pt>
                <c:pt idx="10">
                  <c:v>4400</c:v>
                </c:pt>
              </c:numCache>
            </c:numRef>
          </c:val>
          <c:extLst>
            <c:ext xmlns:c16="http://schemas.microsoft.com/office/drawing/2014/chart" uri="{C3380CC4-5D6E-409C-BE32-E72D297353CC}">
              <c16:uniqueId val="{00000002-3C17-4E0A-9F02-7655FA958F0B}"/>
            </c:ext>
          </c:extLst>
        </c:ser>
        <c:ser>
          <c:idx val="3"/>
          <c:order val="3"/>
          <c:tx>
            <c:strRef>
              <c:f>'Sample Graphs'!$C$55</c:f>
              <c:strCache>
                <c:ptCount val="1"/>
                <c:pt idx="0">
                  <c:v>Total</c:v>
                </c:pt>
              </c:strCache>
            </c:strRef>
          </c:tx>
          <c:spPr>
            <a:noFill/>
          </c:spPr>
          <c:invertIfNegative val="0"/>
          <c:dLbls>
            <c:spPr>
              <a:noFill/>
              <a:ln>
                <a:noFill/>
              </a:ln>
              <a:effectLst/>
            </c:spPr>
            <c:txPr>
              <a:bodyPr wrap="square" lIns="38100" tIns="19050" rIns="38100" bIns="19050" anchor="ctr">
                <a:spAutoFit/>
              </a:bodyPr>
              <a:lstStyle/>
              <a:p>
                <a:pPr>
                  <a:defRPr b="1" i="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Graphs'!$D$51:$N$51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Graphs'!$D$55:$N$55</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3-3C17-4E0A-9F02-7655FA958F0B}"/>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plotArea>
    <c:legend>
      <c:legendPos val="t"/>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Living Wage by Employment</a:t>
            </a:r>
            <a:r>
              <a:rPr lang="en-US" b="1" baseline="0"/>
              <a:t> Type</a:t>
            </a:r>
            <a:endParaRPr lang="en-US" b="1"/>
          </a:p>
        </c:rich>
      </c:tx>
      <c:overlay val="0"/>
      <c:spPr>
        <a:noFill/>
        <a:ln>
          <a:noFill/>
        </a:ln>
        <a:effectLst/>
      </c:spPr>
    </c:title>
    <c:autoTitleDeleted val="0"/>
    <c:plotArea>
      <c:layout/>
      <c:barChart>
        <c:barDir val="col"/>
        <c:grouping val="clustered"/>
        <c:varyColors val="0"/>
        <c:ser>
          <c:idx val="0"/>
          <c:order val="0"/>
          <c:tx>
            <c:strRef>
              <c:f>'Sample Graphs'!$C$330</c:f>
              <c:strCache>
                <c:ptCount val="1"/>
                <c:pt idx="0">
                  <c:v>Contract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Graphs'!$D$329:$N$329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Graphs'!$D$330:$N$330</c:f>
              <c:numCache>
                <c:formatCode>0%</c:formatCode>
                <c:ptCount val="11"/>
                <c:pt idx="0">
                  <c:v>0.5</c:v>
                </c:pt>
                <c:pt idx="1">
                  <c:v>0.51</c:v>
                </c:pt>
                <c:pt idx="2">
                  <c:v>0.52</c:v>
                </c:pt>
                <c:pt idx="3">
                  <c:v>0.53</c:v>
                </c:pt>
                <c:pt idx="4">
                  <c:v>0.54</c:v>
                </c:pt>
                <c:pt idx="5">
                  <c:v>0.55000000000000004</c:v>
                </c:pt>
                <c:pt idx="6">
                  <c:v>0.56000000000000005</c:v>
                </c:pt>
                <c:pt idx="7">
                  <c:v>0.57000000000000006</c:v>
                </c:pt>
                <c:pt idx="8">
                  <c:v>0.58000000000000007</c:v>
                </c:pt>
                <c:pt idx="9">
                  <c:v>0.59000000000000008</c:v>
                </c:pt>
                <c:pt idx="10">
                  <c:v>0.60000000000000009</c:v>
                </c:pt>
              </c:numCache>
            </c:numRef>
          </c:val>
          <c:extLst>
            <c:ext xmlns:c16="http://schemas.microsoft.com/office/drawing/2014/chart" uri="{C3380CC4-5D6E-409C-BE32-E72D297353CC}">
              <c16:uniqueId val="{00000000-F836-41CF-92E9-9A5118DCE50C}"/>
            </c:ext>
          </c:extLst>
        </c:ser>
        <c:ser>
          <c:idx val="1"/>
          <c:order val="1"/>
          <c:tx>
            <c:strRef>
              <c:f>'Sample Graphs'!$C$331</c:f>
              <c:strCache>
                <c:ptCount val="1"/>
                <c:pt idx="0">
                  <c:v>Migrant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Graphs'!$D$329:$N$329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Graphs'!$D$331:$N$331</c:f>
              <c:numCache>
                <c:formatCode>0%</c:formatCode>
                <c:ptCount val="11"/>
                <c:pt idx="0">
                  <c:v>0.3</c:v>
                </c:pt>
                <c:pt idx="1">
                  <c:v>0.31</c:v>
                </c:pt>
                <c:pt idx="2">
                  <c:v>0.32</c:v>
                </c:pt>
                <c:pt idx="3">
                  <c:v>0.33</c:v>
                </c:pt>
                <c:pt idx="4">
                  <c:v>0.34</c:v>
                </c:pt>
                <c:pt idx="5">
                  <c:v>0.35000000000000003</c:v>
                </c:pt>
                <c:pt idx="6">
                  <c:v>0.36000000000000004</c:v>
                </c:pt>
                <c:pt idx="7">
                  <c:v>0.37000000000000005</c:v>
                </c:pt>
                <c:pt idx="8">
                  <c:v>0.38000000000000006</c:v>
                </c:pt>
                <c:pt idx="9">
                  <c:v>0.39000000000000007</c:v>
                </c:pt>
                <c:pt idx="10">
                  <c:v>0.40000000000000008</c:v>
                </c:pt>
              </c:numCache>
            </c:numRef>
          </c:val>
          <c:extLst>
            <c:ext xmlns:c16="http://schemas.microsoft.com/office/drawing/2014/chart" uri="{C3380CC4-5D6E-409C-BE32-E72D297353CC}">
              <c16:uniqueId val="{00000001-F836-41CF-92E9-9A5118DCE50C}"/>
            </c:ext>
          </c:extLst>
        </c:ser>
        <c:ser>
          <c:idx val="2"/>
          <c:order val="2"/>
          <c:tx>
            <c:strRef>
              <c:f>'Sample Graphs'!$C$332</c:f>
              <c:strCache>
                <c:ptCount val="1"/>
                <c:pt idx="0">
                  <c:v>Seasonal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Graphs'!$D$329:$N$329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Graphs'!$D$332:$N$332</c:f>
              <c:numCache>
                <c:formatCode>0%</c:formatCode>
                <c:ptCount val="11"/>
                <c:pt idx="0">
                  <c:v>0.3</c:v>
                </c:pt>
                <c:pt idx="1">
                  <c:v>0.31</c:v>
                </c:pt>
                <c:pt idx="2">
                  <c:v>0.32</c:v>
                </c:pt>
                <c:pt idx="3">
                  <c:v>0.33</c:v>
                </c:pt>
                <c:pt idx="4">
                  <c:v>0.34</c:v>
                </c:pt>
                <c:pt idx="5">
                  <c:v>0.35000000000000003</c:v>
                </c:pt>
                <c:pt idx="6">
                  <c:v>0.36000000000000004</c:v>
                </c:pt>
                <c:pt idx="7">
                  <c:v>0.37000000000000005</c:v>
                </c:pt>
                <c:pt idx="8">
                  <c:v>0.38000000000000006</c:v>
                </c:pt>
                <c:pt idx="9">
                  <c:v>0.39000000000000007</c:v>
                </c:pt>
                <c:pt idx="10">
                  <c:v>0.40000000000000008</c:v>
                </c:pt>
              </c:numCache>
            </c:numRef>
          </c:val>
          <c:extLst>
            <c:ext xmlns:c16="http://schemas.microsoft.com/office/drawing/2014/chart" uri="{C3380CC4-5D6E-409C-BE32-E72D297353CC}">
              <c16:uniqueId val="{00000002-F836-41CF-92E9-9A5118DCE50C}"/>
            </c:ext>
          </c:extLst>
        </c:ser>
        <c:ser>
          <c:idx val="3"/>
          <c:order val="3"/>
          <c:tx>
            <c:strRef>
              <c:f>'Sample Graphs'!$C$333</c:f>
              <c:strCache>
                <c:ptCount val="1"/>
                <c:pt idx="0">
                  <c:v>Full-time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Graphs'!$D$329:$N$329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Graphs'!$D$333:$N$333</c:f>
              <c:numCache>
                <c:formatCode>0%</c:formatCode>
                <c:ptCount val="11"/>
                <c:pt idx="0">
                  <c:v>0.7</c:v>
                </c:pt>
                <c:pt idx="1">
                  <c:v>0.7</c:v>
                </c:pt>
                <c:pt idx="2">
                  <c:v>0.7</c:v>
                </c:pt>
                <c:pt idx="3">
                  <c:v>0.7</c:v>
                </c:pt>
                <c:pt idx="4">
                  <c:v>0.7</c:v>
                </c:pt>
                <c:pt idx="5">
                  <c:v>0.7</c:v>
                </c:pt>
                <c:pt idx="6">
                  <c:v>0.7</c:v>
                </c:pt>
                <c:pt idx="7">
                  <c:v>0.7</c:v>
                </c:pt>
                <c:pt idx="8">
                  <c:v>0.7</c:v>
                </c:pt>
                <c:pt idx="9">
                  <c:v>0.7</c:v>
                </c:pt>
                <c:pt idx="10">
                  <c:v>0.7</c:v>
                </c:pt>
              </c:numCache>
            </c:numRef>
          </c:val>
          <c:extLst>
            <c:ext xmlns:c16="http://schemas.microsoft.com/office/drawing/2014/chart" uri="{C3380CC4-5D6E-409C-BE32-E72D297353CC}">
              <c16:uniqueId val="{00000003-F836-41CF-92E9-9A5118DCE50C}"/>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Percentage of facilities with protocols for protecting employees from high temperatures</a:t>
            </a:r>
          </a:p>
        </c:rich>
      </c:tx>
      <c:overlay val="0"/>
      <c:spPr>
        <a:noFill/>
        <a:ln>
          <a:noFill/>
        </a:ln>
        <a:effectLst/>
      </c:spPr>
    </c:title>
    <c:autoTitleDeleted val="0"/>
    <c:plotArea>
      <c:layout/>
      <c:barChart>
        <c:barDir val="col"/>
        <c:grouping val="clustered"/>
        <c:varyColors val="0"/>
        <c:ser>
          <c:idx val="0"/>
          <c:order val="0"/>
          <c:tx>
            <c:strRef>
              <c:f>'Sample Graphs'!$C$337</c:f>
              <c:strCache>
                <c:ptCount val="1"/>
                <c:pt idx="0">
                  <c:v>Percentage of facilities with protocols for protecting employees from high temperatures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Graphs'!$D$336:$N$336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Graphs'!$D$337:$N$337</c:f>
              <c:numCache>
                <c:formatCode>0%</c:formatCode>
                <c:ptCount val="11"/>
                <c:pt idx="0">
                  <c:v>0.95</c:v>
                </c:pt>
                <c:pt idx="1">
                  <c:v>0.95</c:v>
                </c:pt>
                <c:pt idx="2">
                  <c:v>0.95</c:v>
                </c:pt>
                <c:pt idx="3">
                  <c:v>0.95</c:v>
                </c:pt>
                <c:pt idx="4">
                  <c:v>0.95</c:v>
                </c:pt>
                <c:pt idx="5">
                  <c:v>0.95</c:v>
                </c:pt>
                <c:pt idx="6">
                  <c:v>0.95</c:v>
                </c:pt>
                <c:pt idx="7">
                  <c:v>0.95</c:v>
                </c:pt>
                <c:pt idx="8">
                  <c:v>0.95</c:v>
                </c:pt>
                <c:pt idx="9">
                  <c:v>0.95</c:v>
                </c:pt>
                <c:pt idx="10">
                  <c:v>0.95</c:v>
                </c:pt>
              </c:numCache>
            </c:numRef>
          </c:val>
          <c:extLst>
            <c:ext xmlns:c16="http://schemas.microsoft.com/office/drawing/2014/chart" uri="{C3380CC4-5D6E-409C-BE32-E72D297353CC}">
              <c16:uniqueId val="{00000000-0BE9-4D04-BF22-52F6A4EB1200}"/>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GHG Emissions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'Graphs (2)'!$C$9</c:f>
              <c:strCache>
                <c:ptCount val="1"/>
                <c:pt idx="0">
                  <c:v>Scope 1</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(2)'!$D$9:$N$9</c:f>
              <c:numCache>
                <c:formatCode>#,##0</c:formatCode>
                <c:ptCount val="11"/>
                <c:pt idx="0">
                  <c:v>15000</c:v>
                </c:pt>
                <c:pt idx="1">
                  <c:v>14000</c:v>
                </c:pt>
                <c:pt idx="2">
                  <c:v>13000</c:v>
                </c:pt>
                <c:pt idx="3">
                  <c:v>12000</c:v>
                </c:pt>
                <c:pt idx="4">
                  <c:v>11000</c:v>
                </c:pt>
                <c:pt idx="5">
                  <c:v>10000</c:v>
                </c:pt>
                <c:pt idx="6">
                  <c:v>9000</c:v>
                </c:pt>
                <c:pt idx="7">
                  <c:v>8000</c:v>
                </c:pt>
                <c:pt idx="8">
                  <c:v>7000</c:v>
                </c:pt>
                <c:pt idx="9">
                  <c:v>6000</c:v>
                </c:pt>
                <c:pt idx="10">
                  <c:v>5000</c:v>
                </c:pt>
              </c:numCache>
            </c:numRef>
          </c:val>
          <c:extLst>
            <c:ext xmlns:c16="http://schemas.microsoft.com/office/drawing/2014/chart" uri="{C3380CC4-5D6E-409C-BE32-E72D297353CC}">
              <c16:uniqueId val="{00000000-6C61-48D2-8261-AE02530ADDD7}"/>
            </c:ext>
          </c:extLst>
        </c:ser>
        <c:ser>
          <c:idx val="1"/>
          <c:order val="1"/>
          <c:tx>
            <c:strRef>
              <c:f>'Graphs (2)'!$C$10</c:f>
              <c:strCache>
                <c:ptCount val="1"/>
                <c:pt idx="0">
                  <c:v>Scope 2</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(2)'!$D$10:$N$10</c:f>
              <c:numCache>
                <c:formatCode>#,##0</c:formatCode>
                <c:ptCount val="11"/>
                <c:pt idx="0">
                  <c:v>15000</c:v>
                </c:pt>
                <c:pt idx="1">
                  <c:v>14000</c:v>
                </c:pt>
                <c:pt idx="2">
                  <c:v>13000</c:v>
                </c:pt>
                <c:pt idx="3">
                  <c:v>12000</c:v>
                </c:pt>
                <c:pt idx="4">
                  <c:v>11000</c:v>
                </c:pt>
                <c:pt idx="5">
                  <c:v>10000</c:v>
                </c:pt>
                <c:pt idx="6">
                  <c:v>9000</c:v>
                </c:pt>
                <c:pt idx="7">
                  <c:v>8000</c:v>
                </c:pt>
                <c:pt idx="8">
                  <c:v>7000</c:v>
                </c:pt>
                <c:pt idx="9">
                  <c:v>6000</c:v>
                </c:pt>
                <c:pt idx="10">
                  <c:v>5000</c:v>
                </c:pt>
              </c:numCache>
            </c:numRef>
          </c:val>
          <c:extLst>
            <c:ext xmlns:c16="http://schemas.microsoft.com/office/drawing/2014/chart" uri="{C3380CC4-5D6E-409C-BE32-E72D297353CC}">
              <c16:uniqueId val="{00000001-6C61-48D2-8261-AE02530ADDD7}"/>
            </c:ext>
          </c:extLst>
        </c:ser>
        <c:ser>
          <c:idx val="2"/>
          <c:order val="2"/>
          <c:tx>
            <c:strRef>
              <c:f>'Graphs (2)'!$C$11</c:f>
              <c:strCache>
                <c:ptCount val="1"/>
                <c:pt idx="0">
                  <c:v>Scope 3</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(2)'!$D$11:$N$11</c:f>
              <c:numCache>
                <c:formatCode>#,##0</c:formatCode>
                <c:ptCount val="11"/>
                <c:pt idx="0">
                  <c:v>15000</c:v>
                </c:pt>
                <c:pt idx="1">
                  <c:v>14000</c:v>
                </c:pt>
                <c:pt idx="2">
                  <c:v>13000</c:v>
                </c:pt>
                <c:pt idx="3">
                  <c:v>12000</c:v>
                </c:pt>
                <c:pt idx="4">
                  <c:v>11000</c:v>
                </c:pt>
                <c:pt idx="5">
                  <c:v>10000</c:v>
                </c:pt>
                <c:pt idx="6">
                  <c:v>9000</c:v>
                </c:pt>
                <c:pt idx="7">
                  <c:v>8000</c:v>
                </c:pt>
                <c:pt idx="8">
                  <c:v>7000</c:v>
                </c:pt>
                <c:pt idx="9">
                  <c:v>6000</c:v>
                </c:pt>
                <c:pt idx="10">
                  <c:v>5000</c:v>
                </c:pt>
              </c:numCache>
            </c:numRef>
          </c:val>
          <c:extLst>
            <c:ext xmlns:c16="http://schemas.microsoft.com/office/drawing/2014/chart" uri="{C3380CC4-5D6E-409C-BE32-E72D297353CC}">
              <c16:uniqueId val="{00000002-6C61-48D2-8261-AE02530ADDD7}"/>
            </c:ext>
          </c:extLst>
        </c:ser>
        <c:ser>
          <c:idx val="3"/>
          <c:order val="3"/>
          <c:tx>
            <c:strRef>
              <c:f>'Graphs (2)'!$C$12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(2)'!$D$8:$N$8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(2)'!$D$12:$N$12</c:f>
              <c:numCache>
                <c:formatCode>#,##0</c:formatCode>
                <c:ptCount val="11"/>
                <c:pt idx="0">
                  <c:v>45000</c:v>
                </c:pt>
                <c:pt idx="1">
                  <c:v>42000</c:v>
                </c:pt>
                <c:pt idx="2">
                  <c:v>39000</c:v>
                </c:pt>
                <c:pt idx="3">
                  <c:v>36000</c:v>
                </c:pt>
                <c:pt idx="4">
                  <c:v>33000</c:v>
                </c:pt>
                <c:pt idx="5">
                  <c:v>30000</c:v>
                </c:pt>
                <c:pt idx="6">
                  <c:v>27000</c:v>
                </c:pt>
                <c:pt idx="7">
                  <c:v>24000</c:v>
                </c:pt>
                <c:pt idx="8">
                  <c:v>21000</c:v>
                </c:pt>
                <c:pt idx="9">
                  <c:v>18000</c:v>
                </c:pt>
                <c:pt idx="10">
                  <c:v>15000</c:v>
                </c:pt>
              </c:numCache>
            </c:numRef>
          </c:val>
          <c:extLst>
            <c:ext xmlns:c16="http://schemas.microsoft.com/office/drawing/2014/chart" uri="{C3380CC4-5D6E-409C-BE32-E72D297353CC}">
              <c16:uniqueId val="{00000003-6C61-48D2-8261-AE02530ADDD7}"/>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Total Fuel Consumed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'Graphs (2)'!$C$34</c:f>
              <c:strCache>
                <c:ptCount val="1"/>
                <c:pt idx="0">
                  <c:v>Total Fuel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(2)'!$D$33:$N$33</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(2)'!$D$34:$N$34</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0-7050-4417-B31E-59D1508F6C07}"/>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Fuel Consumed by Type</a:t>
            </a:r>
          </a:p>
        </c:rich>
      </c:tx>
      <c:overlay val="0"/>
      <c:spPr>
        <a:noFill/>
        <a:ln>
          <a:noFill/>
        </a:ln>
        <a:effectLst/>
      </c:spPr>
    </c:title>
    <c:autoTitleDeleted val="0"/>
    <c:plotArea>
      <c:layout/>
      <c:barChart>
        <c:barDir val="col"/>
        <c:grouping val="stacked"/>
        <c:varyColors val="0"/>
        <c:ser>
          <c:idx val="0"/>
          <c:order val="0"/>
          <c:tx>
            <c:strRef>
              <c:f>'Graphs (2)'!$C$50</c:f>
              <c:strCache>
                <c:ptCount val="1"/>
                <c:pt idx="0">
                  <c:v>Natural Gas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(2)'!$D$49:$N$49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(2)'!$D$50:$N$50</c:f>
              <c:numCache>
                <c:formatCode>General</c:formatCode>
                <c:ptCount val="11"/>
                <c:pt idx="0">
                  <c:v>400</c:v>
                </c:pt>
                <c:pt idx="1">
                  <c:v>780</c:v>
                </c:pt>
                <c:pt idx="2">
                  <c:v>1140</c:v>
                </c:pt>
                <c:pt idx="3">
                  <c:v>1480</c:v>
                </c:pt>
                <c:pt idx="4">
                  <c:v>1800</c:v>
                </c:pt>
                <c:pt idx="5">
                  <c:v>2100</c:v>
                </c:pt>
                <c:pt idx="6">
                  <c:v>2380</c:v>
                </c:pt>
                <c:pt idx="7">
                  <c:v>2639.9999999999995</c:v>
                </c:pt>
                <c:pt idx="8">
                  <c:v>2879.9999999999995</c:v>
                </c:pt>
                <c:pt idx="9">
                  <c:v>3099.9999999999995</c:v>
                </c:pt>
                <c:pt idx="10">
                  <c:v>3299.9999999999991</c:v>
                </c:pt>
              </c:numCache>
            </c:numRef>
          </c:val>
          <c:extLst>
            <c:ext xmlns:c16="http://schemas.microsoft.com/office/drawing/2014/chart" uri="{C3380CC4-5D6E-409C-BE32-E72D297353CC}">
              <c16:uniqueId val="{00000000-A887-4D6D-A7EE-6E7041F77070}"/>
            </c:ext>
          </c:extLst>
        </c:ser>
        <c:ser>
          <c:idx val="1"/>
          <c:order val="1"/>
          <c:tx>
            <c:strRef>
              <c:f>'Graphs (2)'!$C$51</c:f>
              <c:strCache>
                <c:ptCount val="1"/>
                <c:pt idx="0">
                  <c:v>Renewable Fuel Consumed</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(2)'!$D$49:$N$49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(2)'!$D$51:$N$51</c:f>
              <c:numCache>
                <c:formatCode>General</c:formatCode>
                <c:ptCount val="11"/>
                <c:pt idx="0">
                  <c:v>200</c:v>
                </c:pt>
                <c:pt idx="1">
                  <c:v>420.00000000000006</c:v>
                </c:pt>
                <c:pt idx="2">
                  <c:v>660.00000000000011</c:v>
                </c:pt>
                <c:pt idx="3">
                  <c:v>920.00000000000011</c:v>
                </c:pt>
                <c:pt idx="4">
                  <c:v>1200.0000000000002</c:v>
                </c:pt>
                <c:pt idx="5">
                  <c:v>1500.0000000000002</c:v>
                </c:pt>
                <c:pt idx="6">
                  <c:v>1820.0000000000005</c:v>
                </c:pt>
                <c:pt idx="7">
                  <c:v>2160.0000000000005</c:v>
                </c:pt>
                <c:pt idx="8">
                  <c:v>2520.0000000000009</c:v>
                </c:pt>
                <c:pt idx="9">
                  <c:v>2900.0000000000009</c:v>
                </c:pt>
                <c:pt idx="10">
                  <c:v>3300.0000000000009</c:v>
                </c:pt>
              </c:numCache>
            </c:numRef>
          </c:val>
          <c:extLst>
            <c:ext xmlns:c16="http://schemas.microsoft.com/office/drawing/2014/chart" uri="{C3380CC4-5D6E-409C-BE32-E72D297353CC}">
              <c16:uniqueId val="{00000001-A887-4D6D-A7EE-6E7041F77070}"/>
            </c:ext>
          </c:extLst>
        </c:ser>
        <c:ser>
          <c:idx val="2"/>
          <c:order val="2"/>
          <c:tx>
            <c:strRef>
              <c:f>'Graphs (2)'!$C$52</c:f>
              <c:strCache>
                <c:ptCount val="1"/>
                <c:pt idx="0">
                  <c:v>Other</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(2)'!$D$49:$N$49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(2)'!$D$52:$N$52</c:f>
              <c:numCache>
                <c:formatCode>#,##0</c:formatCode>
                <c:ptCount val="11"/>
                <c:pt idx="0">
                  <c:v>400</c:v>
                </c:pt>
                <c:pt idx="1">
                  <c:v>800</c:v>
                </c:pt>
                <c:pt idx="2">
                  <c:v>1200</c:v>
                </c:pt>
                <c:pt idx="3">
                  <c:v>1600</c:v>
                </c:pt>
                <c:pt idx="4">
                  <c:v>1999.9999999999998</c:v>
                </c:pt>
                <c:pt idx="5">
                  <c:v>2400</c:v>
                </c:pt>
                <c:pt idx="6">
                  <c:v>2799.9999999999995</c:v>
                </c:pt>
                <c:pt idx="7">
                  <c:v>3199.9999999999995</c:v>
                </c:pt>
                <c:pt idx="8">
                  <c:v>3599.9999999999991</c:v>
                </c:pt>
                <c:pt idx="9">
                  <c:v>3999.9999999999991</c:v>
                </c:pt>
                <c:pt idx="10">
                  <c:v>4400</c:v>
                </c:pt>
              </c:numCache>
            </c:numRef>
          </c:val>
          <c:extLst>
            <c:ext xmlns:c16="http://schemas.microsoft.com/office/drawing/2014/chart" uri="{C3380CC4-5D6E-409C-BE32-E72D297353CC}">
              <c16:uniqueId val="{00000002-A887-4D6D-A7EE-6E7041F77070}"/>
            </c:ext>
          </c:extLst>
        </c:ser>
        <c:ser>
          <c:idx val="3"/>
          <c:order val="3"/>
          <c:tx>
            <c:strRef>
              <c:f>'Graphs (2)'!$C$53</c:f>
              <c:strCache>
                <c:ptCount val="1"/>
                <c:pt idx="0">
                  <c:v>Total</c:v>
                </c:pt>
              </c:strCache>
            </c:strRef>
          </c:tx>
          <c:spPr>
            <a:noFill/>
          </c:spPr>
          <c:invertIfNegative val="0"/>
          <c:dLbls>
            <c:spPr>
              <a:noFill/>
              <a:ln>
                <a:noFill/>
              </a:ln>
              <a:effectLst/>
            </c:spPr>
            <c:txPr>
              <a:bodyPr wrap="square" lIns="38100" tIns="19050" rIns="38100" bIns="19050" anchor="ctr">
                <a:spAutoFit/>
              </a:bodyPr>
              <a:lstStyle/>
              <a:p>
                <a:pPr>
                  <a:defRPr b="1" i="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(2)'!$D$49:$N$49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(2)'!$D$53:$N$53</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3-A887-4D6D-A7EE-6E7041F77070}"/>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plotArea>
    <c:legend>
      <c:legendPos val="t"/>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Operational Energy Consumed</a:t>
            </a:r>
          </a:p>
        </c:rich>
      </c:tx>
      <c:overlay val="0"/>
      <c:spPr>
        <a:noFill/>
        <a:ln>
          <a:noFill/>
        </a:ln>
        <a:effectLst/>
      </c:spPr>
    </c:title>
    <c:autoTitleDeleted val="0"/>
    <c:plotArea>
      <c:layout/>
      <c:barChart>
        <c:barDir val="col"/>
        <c:grouping val="clustered"/>
        <c:varyColors val="0"/>
        <c:ser>
          <c:idx val="0"/>
          <c:order val="0"/>
          <c:tx>
            <c:strRef>
              <c:f>'Graphs (2)'!$C$70</c:f>
              <c:strCache>
                <c:ptCount val="1"/>
                <c:pt idx="0">
                  <c:v>Operational Energy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(2)'!$D$69:$N$69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(2)'!$D$70:$N$70</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0-5509-4522-AD41-7964848DCDC3}"/>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Operational Energy Consumed by Type</a:t>
            </a:r>
          </a:p>
        </c:rich>
      </c:tx>
      <c:overlay val="0"/>
      <c:spPr>
        <a:noFill/>
        <a:ln>
          <a:noFill/>
        </a:ln>
        <a:effectLst/>
      </c:spPr>
    </c:title>
    <c:autoTitleDeleted val="0"/>
    <c:plotArea>
      <c:layout/>
      <c:barChart>
        <c:barDir val="col"/>
        <c:grouping val="stacked"/>
        <c:varyColors val="0"/>
        <c:ser>
          <c:idx val="0"/>
          <c:order val="0"/>
          <c:tx>
            <c:strRef>
              <c:f>'Graphs (2)'!$C$87</c:f>
              <c:strCache>
                <c:ptCount val="1"/>
                <c:pt idx="0">
                  <c:v>Grid Electricity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(2)'!$D$86:$N$86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(2)'!$D$87:$N$87</c:f>
              <c:numCache>
                <c:formatCode>General</c:formatCode>
                <c:ptCount val="11"/>
                <c:pt idx="0">
                  <c:v>400</c:v>
                </c:pt>
                <c:pt idx="1">
                  <c:v>780</c:v>
                </c:pt>
                <c:pt idx="2">
                  <c:v>1140</c:v>
                </c:pt>
                <c:pt idx="3">
                  <c:v>1480</c:v>
                </c:pt>
                <c:pt idx="4">
                  <c:v>1800</c:v>
                </c:pt>
                <c:pt idx="5">
                  <c:v>2100</c:v>
                </c:pt>
                <c:pt idx="6">
                  <c:v>2380</c:v>
                </c:pt>
                <c:pt idx="7">
                  <c:v>2639.9999999999995</c:v>
                </c:pt>
                <c:pt idx="8">
                  <c:v>2879.9999999999995</c:v>
                </c:pt>
                <c:pt idx="9">
                  <c:v>3099.9999999999995</c:v>
                </c:pt>
                <c:pt idx="10">
                  <c:v>3299.9999999999991</c:v>
                </c:pt>
              </c:numCache>
            </c:numRef>
          </c:val>
          <c:extLst>
            <c:ext xmlns:c16="http://schemas.microsoft.com/office/drawing/2014/chart" uri="{C3380CC4-5D6E-409C-BE32-E72D297353CC}">
              <c16:uniqueId val="{00000000-2664-4385-9CF8-7DA68D9F3038}"/>
            </c:ext>
          </c:extLst>
        </c:ser>
        <c:ser>
          <c:idx val="1"/>
          <c:order val="1"/>
          <c:tx>
            <c:strRef>
              <c:f>'Graphs (2)'!$C$88</c:f>
              <c:strCache>
                <c:ptCount val="1"/>
                <c:pt idx="0">
                  <c:v>Renewable Energy Consumed</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(2)'!$D$86:$N$86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(2)'!$D$88:$N$88</c:f>
              <c:numCache>
                <c:formatCode>General</c:formatCode>
                <c:ptCount val="11"/>
                <c:pt idx="0">
                  <c:v>200</c:v>
                </c:pt>
                <c:pt idx="1">
                  <c:v>420.00000000000006</c:v>
                </c:pt>
                <c:pt idx="2">
                  <c:v>660.00000000000011</c:v>
                </c:pt>
                <c:pt idx="3">
                  <c:v>920.00000000000011</c:v>
                </c:pt>
                <c:pt idx="4">
                  <c:v>1200.0000000000002</c:v>
                </c:pt>
                <c:pt idx="5">
                  <c:v>1500.0000000000002</c:v>
                </c:pt>
                <c:pt idx="6">
                  <c:v>1820.0000000000005</c:v>
                </c:pt>
                <c:pt idx="7">
                  <c:v>2160.0000000000005</c:v>
                </c:pt>
                <c:pt idx="8">
                  <c:v>2520.0000000000009</c:v>
                </c:pt>
                <c:pt idx="9">
                  <c:v>2900.0000000000009</c:v>
                </c:pt>
                <c:pt idx="10">
                  <c:v>3300.0000000000009</c:v>
                </c:pt>
              </c:numCache>
            </c:numRef>
          </c:val>
          <c:extLst>
            <c:ext xmlns:c16="http://schemas.microsoft.com/office/drawing/2014/chart" uri="{C3380CC4-5D6E-409C-BE32-E72D297353CC}">
              <c16:uniqueId val="{00000001-2664-4385-9CF8-7DA68D9F3038}"/>
            </c:ext>
          </c:extLst>
        </c:ser>
        <c:ser>
          <c:idx val="2"/>
          <c:order val="2"/>
          <c:tx>
            <c:strRef>
              <c:f>'Graphs (2)'!$C$89</c:f>
              <c:strCache>
                <c:ptCount val="1"/>
                <c:pt idx="0">
                  <c:v>Other</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(2)'!$D$86:$N$86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(2)'!$D$89:$N$89</c:f>
              <c:numCache>
                <c:formatCode>#,##0</c:formatCode>
                <c:ptCount val="11"/>
                <c:pt idx="0">
                  <c:v>400</c:v>
                </c:pt>
                <c:pt idx="1">
                  <c:v>800</c:v>
                </c:pt>
                <c:pt idx="2">
                  <c:v>1200</c:v>
                </c:pt>
                <c:pt idx="3">
                  <c:v>1600</c:v>
                </c:pt>
                <c:pt idx="4">
                  <c:v>1999.9999999999998</c:v>
                </c:pt>
                <c:pt idx="5">
                  <c:v>2400</c:v>
                </c:pt>
                <c:pt idx="6">
                  <c:v>2799.9999999999995</c:v>
                </c:pt>
                <c:pt idx="7">
                  <c:v>3199.9999999999995</c:v>
                </c:pt>
                <c:pt idx="8">
                  <c:v>3599.9999999999991</c:v>
                </c:pt>
                <c:pt idx="9">
                  <c:v>3999.9999999999991</c:v>
                </c:pt>
                <c:pt idx="10">
                  <c:v>4400</c:v>
                </c:pt>
              </c:numCache>
            </c:numRef>
          </c:val>
          <c:extLst>
            <c:ext xmlns:c16="http://schemas.microsoft.com/office/drawing/2014/chart" uri="{C3380CC4-5D6E-409C-BE32-E72D297353CC}">
              <c16:uniqueId val="{00000002-2664-4385-9CF8-7DA68D9F3038}"/>
            </c:ext>
          </c:extLst>
        </c:ser>
        <c:ser>
          <c:idx val="3"/>
          <c:order val="3"/>
          <c:tx>
            <c:strRef>
              <c:f>'Graphs (2)'!$C$90</c:f>
              <c:strCache>
                <c:ptCount val="1"/>
                <c:pt idx="0">
                  <c:v>Total</c:v>
                </c:pt>
              </c:strCache>
            </c:strRef>
          </c:tx>
          <c:spPr>
            <a:noFill/>
          </c:spPr>
          <c:invertIfNegative val="0"/>
          <c:dLbls>
            <c:spPr>
              <a:noFill/>
              <a:ln>
                <a:noFill/>
              </a:ln>
              <a:effectLst/>
            </c:spPr>
            <c:txPr>
              <a:bodyPr wrap="square" lIns="38100" tIns="19050" rIns="38100" bIns="19050" anchor="ctr">
                <a:spAutoFit/>
              </a:bodyPr>
              <a:lstStyle/>
              <a:p>
                <a:pPr>
                  <a:defRPr b="1" i="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(2)'!$D$86:$N$86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(2)'!$D$90:$N$90</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3-2664-4385-9CF8-7DA68D9F3038}"/>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Turnover</a:t>
            </a:r>
          </a:p>
        </c:rich>
      </c:tx>
      <c:overlay val="0"/>
      <c:spPr>
        <a:noFill/>
        <a:ln>
          <a:noFill/>
        </a:ln>
        <a:effectLst/>
      </c:spPr>
    </c:title>
    <c:autoTitleDeleted val="0"/>
    <c:plotArea>
      <c:layout/>
      <c:barChart>
        <c:barDir val="col"/>
        <c:grouping val="stacked"/>
        <c:varyColors val="0"/>
        <c:ser>
          <c:idx val="0"/>
          <c:order val="0"/>
          <c:tx>
            <c:strRef>
              <c:f>'Graphs (2)'!$C$132</c:f>
              <c:strCache>
                <c:ptCount val="1"/>
                <c:pt idx="0">
                  <c:v>Voluntary Turnover</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(2)'!$D$131:$N$131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(2)'!$D$132:$N$132</c:f>
              <c:numCache>
                <c:formatCode>0%</c:formatCode>
                <c:ptCount val="11"/>
                <c:pt idx="0">
                  <c:v>0.02</c:v>
                </c:pt>
                <c:pt idx="1">
                  <c:v>0.02</c:v>
                </c:pt>
                <c:pt idx="2">
                  <c:v>0.02</c:v>
                </c:pt>
                <c:pt idx="3">
                  <c:v>0.02</c:v>
                </c:pt>
                <c:pt idx="4">
                  <c:v>0.02</c:v>
                </c:pt>
                <c:pt idx="5">
                  <c:v>0.02</c:v>
                </c:pt>
                <c:pt idx="6">
                  <c:v>0.02</c:v>
                </c:pt>
                <c:pt idx="7">
                  <c:v>0.02</c:v>
                </c:pt>
                <c:pt idx="8">
                  <c:v>0.02</c:v>
                </c:pt>
                <c:pt idx="9">
                  <c:v>0.02</c:v>
                </c:pt>
                <c:pt idx="10">
                  <c:v>0.02</c:v>
                </c:pt>
              </c:numCache>
            </c:numRef>
          </c:val>
          <c:extLst>
            <c:ext xmlns:c16="http://schemas.microsoft.com/office/drawing/2014/chart" uri="{C3380CC4-5D6E-409C-BE32-E72D297353CC}">
              <c16:uniqueId val="{00000000-8FFB-4EE7-B889-C6C75F320026}"/>
            </c:ext>
          </c:extLst>
        </c:ser>
        <c:ser>
          <c:idx val="1"/>
          <c:order val="1"/>
          <c:tx>
            <c:strRef>
              <c:f>'Graphs (2)'!$C$133</c:f>
              <c:strCache>
                <c:ptCount val="1"/>
                <c:pt idx="0">
                  <c:v>Involuntary Turnover</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(2)'!$D$131:$N$131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(2)'!$D$133:$N$133</c:f>
              <c:numCache>
                <c:formatCode>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extLst>
            <c:ext xmlns:c16="http://schemas.microsoft.com/office/drawing/2014/chart" uri="{C3380CC4-5D6E-409C-BE32-E72D297353CC}">
              <c16:uniqueId val="{00000001-8FFB-4EE7-B889-C6C75F320026}"/>
            </c:ext>
          </c:extLst>
        </c:ser>
        <c:ser>
          <c:idx val="2"/>
          <c:order val="2"/>
          <c:tx>
            <c:strRef>
              <c:f>'Graphs (2)'!$C$134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(2)'!$D$131:$N$131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(2)'!$D$134:$N$134</c:f>
              <c:numCache>
                <c:formatCode>0%</c:formatCode>
                <c:ptCount val="1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numCache>
            </c:numRef>
          </c:val>
          <c:extLst>
            <c:ext xmlns:c16="http://schemas.microsoft.com/office/drawing/2014/chart" uri="{C3380CC4-5D6E-409C-BE32-E72D297353CC}">
              <c16:uniqueId val="{00000002-8FFB-4EE7-B889-C6C75F320026}"/>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Total Water Consumed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'Graphs (2)'!$C$259</c:f>
              <c:strCache>
                <c:ptCount val="1"/>
                <c:pt idx="0">
                  <c:v>Total water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(2)'!$D$258:$N$258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(2)'!$D$259:$N$259</c:f>
              <c:numCache>
                <c:formatCode>#,##0</c:formatCode>
                <c:ptCount val="11"/>
                <c:pt idx="0">
                  <c:v>100000</c:v>
                </c:pt>
                <c:pt idx="1">
                  <c:v>95000</c:v>
                </c:pt>
                <c:pt idx="2">
                  <c:v>90000</c:v>
                </c:pt>
                <c:pt idx="3">
                  <c:v>85000</c:v>
                </c:pt>
                <c:pt idx="4">
                  <c:v>80000</c:v>
                </c:pt>
                <c:pt idx="5">
                  <c:v>75000</c:v>
                </c:pt>
                <c:pt idx="6">
                  <c:v>70000</c:v>
                </c:pt>
                <c:pt idx="7">
                  <c:v>65000</c:v>
                </c:pt>
                <c:pt idx="8">
                  <c:v>60000</c:v>
                </c:pt>
                <c:pt idx="9">
                  <c:v>55000</c:v>
                </c:pt>
                <c:pt idx="10">
                  <c:v>50000</c:v>
                </c:pt>
              </c:numCache>
            </c:numRef>
          </c:val>
          <c:extLst>
            <c:ext xmlns:c16="http://schemas.microsoft.com/office/drawing/2014/chart" uri="{C3380CC4-5D6E-409C-BE32-E72D297353CC}">
              <c16:uniqueId val="{00000000-F759-41B3-9822-0ADB94A304FF}"/>
            </c:ext>
          </c:extLst>
        </c:ser>
        <c:dLbls>
          <c:dLblPos val="outEnd"/>
          <c:showLegendKey val="0"/>
          <c:showVal val="1"/>
          <c:showCatName val="0"/>
          <c:showSerName val="0"/>
          <c:showPercent val="0"/>
          <c:showBubbleSize val="0"/>
        </c:dLbls>
        <c:gapWidth val="75"/>
        <c:overlap val="-27"/>
        <c:axId val="914549856"/>
        <c:axId val="1254504176"/>
      </c:barChart>
      <c:catAx>
        <c:axId val="914549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4176"/>
        <c:crosses val="autoZero"/>
        <c:auto val="1"/>
        <c:lblAlgn val="ctr"/>
        <c:lblOffset val="100"/>
        <c:noMultiLvlLbl val="0"/>
      </c:catAx>
      <c:valAx>
        <c:axId val="1254504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91454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suppliers in compliance with wastewater discharge permits and/or contractual agreements</a:t>
            </a:r>
          </a:p>
        </c:rich>
      </c:tx>
      <c:overlay val="0"/>
      <c:spPr>
        <a:noFill/>
        <a:ln>
          <a:noFill/>
        </a:ln>
        <a:effectLst/>
      </c:spPr>
    </c:title>
    <c:autoTitleDeleted val="0"/>
    <c:plotArea>
      <c:layout/>
      <c:barChart>
        <c:barDir val="col"/>
        <c:grouping val="clustered"/>
        <c:varyColors val="0"/>
        <c:ser>
          <c:idx val="0"/>
          <c:order val="0"/>
          <c:tx>
            <c:strRef>
              <c:f>'Graphs (2)'!$C$269</c:f>
              <c:strCache>
                <c:ptCount val="1"/>
                <c:pt idx="0">
                  <c:v>% of suppliers in compliance with wastewater discharge permits and/or contractual agreements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(2)'!$D$268:$N$268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(2)'!$D$269:$N$269</c:f>
              <c:numCache>
                <c:formatCode>0%</c:formatCode>
                <c:ptCount val="11"/>
                <c:pt idx="0">
                  <c:v>0.8</c:v>
                </c:pt>
                <c:pt idx="1">
                  <c:v>0.81</c:v>
                </c:pt>
                <c:pt idx="2">
                  <c:v>0.82000000000000006</c:v>
                </c:pt>
                <c:pt idx="3">
                  <c:v>0.83000000000000007</c:v>
                </c:pt>
                <c:pt idx="4">
                  <c:v>0.84000000000000008</c:v>
                </c:pt>
                <c:pt idx="5">
                  <c:v>0.85000000000000009</c:v>
                </c:pt>
                <c:pt idx="6">
                  <c:v>0.8600000000000001</c:v>
                </c:pt>
                <c:pt idx="7">
                  <c:v>0.87000000000000011</c:v>
                </c:pt>
                <c:pt idx="8">
                  <c:v>0.88000000000000012</c:v>
                </c:pt>
                <c:pt idx="9">
                  <c:v>0.89000000000000012</c:v>
                </c:pt>
                <c:pt idx="10">
                  <c:v>0.90000000000000013</c:v>
                </c:pt>
              </c:numCache>
            </c:numRef>
          </c:val>
          <c:extLst>
            <c:ext xmlns:c16="http://schemas.microsoft.com/office/drawing/2014/chart" uri="{C3380CC4-5D6E-409C-BE32-E72D297353CC}">
              <c16:uniqueId val="{00000000-71B7-4657-81B2-BE64F4BA3C56}"/>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Operational Energy Consumed</a:t>
            </a:r>
          </a:p>
        </c:rich>
      </c:tx>
      <c:overlay val="0"/>
      <c:spPr>
        <a:noFill/>
        <a:ln>
          <a:noFill/>
        </a:ln>
        <a:effectLst/>
      </c:spPr>
    </c:title>
    <c:autoTitleDeleted val="0"/>
    <c:plotArea>
      <c:layout/>
      <c:barChart>
        <c:barDir val="col"/>
        <c:grouping val="clustered"/>
        <c:varyColors val="0"/>
        <c:ser>
          <c:idx val="0"/>
          <c:order val="0"/>
          <c:tx>
            <c:strRef>
              <c:f>'Sample Graphs'!$C$75</c:f>
              <c:strCache>
                <c:ptCount val="1"/>
                <c:pt idx="0">
                  <c:v>Operational Energy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Graphs'!$D$74:$N$74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Graphs'!$D$75:$N$75</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0-489C-4AF7-BDD5-C75F33DE3EB5}"/>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Volume of Wastewater Treated and Released</a:t>
            </a:r>
          </a:p>
        </c:rich>
      </c:tx>
      <c:overlay val="0"/>
      <c:spPr>
        <a:noFill/>
        <a:ln>
          <a:noFill/>
        </a:ln>
        <a:effectLst/>
      </c:spPr>
    </c:title>
    <c:autoTitleDeleted val="0"/>
    <c:plotArea>
      <c:layout/>
      <c:barChart>
        <c:barDir val="col"/>
        <c:grouping val="clustered"/>
        <c:varyColors val="0"/>
        <c:ser>
          <c:idx val="0"/>
          <c:order val="0"/>
          <c:tx>
            <c:strRef>
              <c:f>'Graphs (2)'!$C$263</c:f>
              <c:strCache>
                <c:ptCount val="1"/>
                <c:pt idx="0">
                  <c:v>Volume of wastewater treated and released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(2)'!$D$262:$N$262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(2)'!$D$263:$N$263</c:f>
              <c:numCache>
                <c:formatCode>#,##0</c:formatCode>
                <c:ptCount val="11"/>
                <c:pt idx="0">
                  <c:v>100000</c:v>
                </c:pt>
                <c:pt idx="1">
                  <c:v>95000</c:v>
                </c:pt>
                <c:pt idx="2">
                  <c:v>90000</c:v>
                </c:pt>
                <c:pt idx="3">
                  <c:v>85000</c:v>
                </c:pt>
                <c:pt idx="4">
                  <c:v>80000</c:v>
                </c:pt>
                <c:pt idx="5">
                  <c:v>75000</c:v>
                </c:pt>
                <c:pt idx="6">
                  <c:v>70000</c:v>
                </c:pt>
                <c:pt idx="7">
                  <c:v>65000</c:v>
                </c:pt>
                <c:pt idx="8">
                  <c:v>60000</c:v>
                </c:pt>
                <c:pt idx="9">
                  <c:v>55000</c:v>
                </c:pt>
                <c:pt idx="10">
                  <c:v>50000</c:v>
                </c:pt>
              </c:numCache>
            </c:numRef>
          </c:val>
          <c:extLst>
            <c:ext xmlns:c16="http://schemas.microsoft.com/office/drawing/2014/chart" uri="{C3380CC4-5D6E-409C-BE32-E72D297353CC}">
              <c16:uniqueId val="{00000000-FC56-4F86-8C0C-8980716684EB}"/>
            </c:ext>
          </c:extLst>
        </c:ser>
        <c:dLbls>
          <c:dLblPos val="outEnd"/>
          <c:showLegendKey val="0"/>
          <c:showVal val="1"/>
          <c:showCatName val="0"/>
          <c:showSerName val="0"/>
          <c:showPercent val="0"/>
          <c:showBubbleSize val="0"/>
        </c:dLbls>
        <c:gapWidth val="75"/>
        <c:overlap val="-27"/>
        <c:axId val="914549856"/>
        <c:axId val="1254504176"/>
      </c:barChart>
      <c:catAx>
        <c:axId val="914549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4176"/>
        <c:crosses val="autoZero"/>
        <c:auto val="1"/>
        <c:lblAlgn val="ctr"/>
        <c:lblOffset val="100"/>
        <c:noMultiLvlLbl val="0"/>
      </c:catAx>
      <c:valAx>
        <c:axId val="1254504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914549856"/>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Number of incidents of non-compliance associated with water quantity and/or quality permits, standards, and regulations</a:t>
            </a:r>
          </a:p>
        </c:rich>
      </c:tx>
      <c:overlay val="0"/>
      <c:spPr>
        <a:noFill/>
        <a:ln>
          <a:noFill/>
        </a:ln>
        <a:effectLst/>
      </c:spPr>
    </c:title>
    <c:autoTitleDeleted val="0"/>
    <c:plotArea>
      <c:layout/>
      <c:barChart>
        <c:barDir val="col"/>
        <c:grouping val="clustered"/>
        <c:varyColors val="0"/>
        <c:ser>
          <c:idx val="0"/>
          <c:order val="0"/>
          <c:tx>
            <c:strRef>
              <c:f>'Graphs (2)'!$C$274</c:f>
              <c:strCache>
                <c:ptCount val="1"/>
                <c:pt idx="0">
                  <c:v>Number of incidents of non-compliance associated with water quantity and/or quality permits, standards, and regulations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(2)'!$D$273:$N$273</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(2)'!$D$274:$N$274</c:f>
              <c:numCache>
                <c:formatCode>General</c:formatCode>
                <c:ptCount val="11"/>
                <c:pt idx="0">
                  <c:v>15</c:v>
                </c:pt>
                <c:pt idx="1">
                  <c:v>14</c:v>
                </c:pt>
                <c:pt idx="2">
                  <c:v>13</c:v>
                </c:pt>
                <c:pt idx="3">
                  <c:v>12</c:v>
                </c:pt>
                <c:pt idx="4">
                  <c:v>11</c:v>
                </c:pt>
                <c:pt idx="5">
                  <c:v>10</c:v>
                </c:pt>
                <c:pt idx="6">
                  <c:v>9</c:v>
                </c:pt>
                <c:pt idx="7">
                  <c:v>8</c:v>
                </c:pt>
                <c:pt idx="8">
                  <c:v>7</c:v>
                </c:pt>
                <c:pt idx="9">
                  <c:v>6</c:v>
                </c:pt>
                <c:pt idx="10">
                  <c:v>5</c:v>
                </c:pt>
              </c:numCache>
            </c:numRef>
          </c:val>
          <c:extLst>
            <c:ext xmlns:c16="http://schemas.microsoft.com/office/drawing/2014/chart" uri="{C3380CC4-5D6E-409C-BE32-E72D297353CC}">
              <c16:uniqueId val="{00000000-9F8F-4EDC-BBD9-59E56E24F6CC}"/>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Women in C-suite</a:t>
            </a:r>
          </a:p>
        </c:rich>
      </c:tx>
      <c:overlay val="0"/>
      <c:spPr>
        <a:noFill/>
        <a:ln>
          <a:noFill/>
        </a:ln>
        <a:effectLst/>
      </c:spPr>
    </c:title>
    <c:autoTitleDeleted val="0"/>
    <c:plotArea>
      <c:layout/>
      <c:barChart>
        <c:barDir val="col"/>
        <c:grouping val="clustered"/>
        <c:varyColors val="0"/>
        <c:ser>
          <c:idx val="0"/>
          <c:order val="0"/>
          <c:tx>
            <c:strRef>
              <c:f>'Graphs (2)'!$C$151</c:f>
              <c:strCache>
                <c:ptCount val="1"/>
                <c:pt idx="0">
                  <c:v>% Women in C-suite</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(2)'!$D$150:$N$150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(2)'!$D$151:$N$151</c:f>
              <c:numCache>
                <c:formatCode>0%</c:formatCode>
                <c:ptCount val="11"/>
                <c:pt idx="0">
                  <c:v>0.3</c:v>
                </c:pt>
                <c:pt idx="1">
                  <c:v>0.32</c:v>
                </c:pt>
                <c:pt idx="2">
                  <c:v>0.34</c:v>
                </c:pt>
                <c:pt idx="3">
                  <c:v>0.36000000000000004</c:v>
                </c:pt>
                <c:pt idx="4">
                  <c:v>0.38000000000000006</c:v>
                </c:pt>
                <c:pt idx="5">
                  <c:v>0.40000000000000008</c:v>
                </c:pt>
                <c:pt idx="6">
                  <c:v>0.4200000000000001</c:v>
                </c:pt>
                <c:pt idx="7">
                  <c:v>0.44000000000000011</c:v>
                </c:pt>
                <c:pt idx="8">
                  <c:v>0.46000000000000013</c:v>
                </c:pt>
                <c:pt idx="9">
                  <c:v>0.48000000000000015</c:v>
                </c:pt>
                <c:pt idx="10">
                  <c:v>0.50000000000000011</c:v>
                </c:pt>
              </c:numCache>
            </c:numRef>
          </c:val>
          <c:extLst>
            <c:ext xmlns:c16="http://schemas.microsoft.com/office/drawing/2014/chart" uri="{C3380CC4-5D6E-409C-BE32-E72D297353CC}">
              <c16:uniqueId val="{00000000-6C86-4EED-9ECE-02A62FB74101}"/>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Board Composition</a:t>
            </a:r>
          </a:p>
        </c:rich>
      </c:tx>
      <c:overlay val="0"/>
      <c:spPr>
        <a:noFill/>
        <a:ln>
          <a:noFill/>
        </a:ln>
        <a:effectLst/>
      </c:spPr>
    </c:title>
    <c:autoTitleDeleted val="0"/>
    <c:plotArea>
      <c:layout/>
      <c:barChart>
        <c:barDir val="col"/>
        <c:grouping val="clustered"/>
        <c:varyColors val="0"/>
        <c:ser>
          <c:idx val="0"/>
          <c:order val="0"/>
          <c:tx>
            <c:strRef>
              <c:f>'Graphs (2)'!$C$156</c:f>
              <c:strCache>
                <c:ptCount val="1"/>
                <c:pt idx="0">
                  <c:v>% Women on Board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(2)'!$D$155:$N$155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(2)'!$D$156:$N$156</c:f>
              <c:numCache>
                <c:formatCode>0%</c:formatCode>
                <c:ptCount val="11"/>
                <c:pt idx="0">
                  <c:v>0.3</c:v>
                </c:pt>
                <c:pt idx="1">
                  <c:v>0.32</c:v>
                </c:pt>
                <c:pt idx="2">
                  <c:v>0.34</c:v>
                </c:pt>
                <c:pt idx="3">
                  <c:v>0.36000000000000004</c:v>
                </c:pt>
                <c:pt idx="4">
                  <c:v>0.38000000000000006</c:v>
                </c:pt>
                <c:pt idx="5">
                  <c:v>0.40000000000000008</c:v>
                </c:pt>
                <c:pt idx="6">
                  <c:v>0.4200000000000001</c:v>
                </c:pt>
                <c:pt idx="7">
                  <c:v>0.44000000000000011</c:v>
                </c:pt>
                <c:pt idx="8">
                  <c:v>0.46000000000000013</c:v>
                </c:pt>
                <c:pt idx="9">
                  <c:v>0.48000000000000015</c:v>
                </c:pt>
                <c:pt idx="10">
                  <c:v>0.50000000000000011</c:v>
                </c:pt>
              </c:numCache>
            </c:numRef>
          </c:val>
          <c:extLst>
            <c:ext xmlns:c16="http://schemas.microsoft.com/office/drawing/2014/chart" uri="{C3380CC4-5D6E-409C-BE32-E72D297353CC}">
              <c16:uniqueId val="{00000000-028E-46A0-BD3F-66F7A82A25CB}"/>
            </c:ext>
          </c:extLst>
        </c:ser>
        <c:ser>
          <c:idx val="1"/>
          <c:order val="1"/>
          <c:tx>
            <c:strRef>
              <c:f>'Graphs (2)'!$C$157</c:f>
              <c:strCache>
                <c:ptCount val="1"/>
                <c:pt idx="0">
                  <c:v>% Underrepresented Groups on Board</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(2)'!$D$155:$N$155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(2)'!$D$157:$N$157</c:f>
              <c:numCache>
                <c:formatCode>0%</c:formatCode>
                <c:ptCount val="11"/>
                <c:pt idx="0">
                  <c:v>0.2</c:v>
                </c:pt>
                <c:pt idx="1">
                  <c:v>0.21000000000000002</c:v>
                </c:pt>
                <c:pt idx="2">
                  <c:v>0.22000000000000003</c:v>
                </c:pt>
                <c:pt idx="3">
                  <c:v>0.23000000000000004</c:v>
                </c:pt>
                <c:pt idx="4">
                  <c:v>0.24000000000000005</c:v>
                </c:pt>
                <c:pt idx="5">
                  <c:v>0.25000000000000006</c:v>
                </c:pt>
                <c:pt idx="6">
                  <c:v>0.26000000000000006</c:v>
                </c:pt>
                <c:pt idx="7">
                  <c:v>0.27000000000000007</c:v>
                </c:pt>
                <c:pt idx="8">
                  <c:v>0.28000000000000008</c:v>
                </c:pt>
                <c:pt idx="9">
                  <c:v>0.29000000000000009</c:v>
                </c:pt>
                <c:pt idx="10">
                  <c:v>0.3000000000000001</c:v>
                </c:pt>
              </c:numCache>
            </c:numRef>
          </c:val>
          <c:extLst>
            <c:ext xmlns:c16="http://schemas.microsoft.com/office/drawing/2014/chart" uri="{C3380CC4-5D6E-409C-BE32-E72D297353CC}">
              <c16:uniqueId val="{00000001-028E-46A0-BD3F-66F7A82A25CB}"/>
            </c:ext>
          </c:extLst>
        </c:ser>
        <c:ser>
          <c:idx val="2"/>
          <c:order val="2"/>
          <c:tx>
            <c:strRef>
              <c:f>'Graphs (2)'!$C$158</c:f>
              <c:strCache>
                <c:ptCount val="1"/>
                <c:pt idx="0">
                  <c:v>% LGBTQ+ on Board</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(2)'!$D$155:$N$155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(2)'!$D$158:$N$158</c:f>
              <c:numCache>
                <c:formatCode>0%</c:formatCode>
                <c:ptCount val="11"/>
                <c:pt idx="0">
                  <c:v>0.1</c:v>
                </c:pt>
                <c:pt idx="1">
                  <c:v>0.1</c:v>
                </c:pt>
                <c:pt idx="2">
                  <c:v>0.1</c:v>
                </c:pt>
                <c:pt idx="3">
                  <c:v>0.1</c:v>
                </c:pt>
                <c:pt idx="4">
                  <c:v>0.1</c:v>
                </c:pt>
                <c:pt idx="5">
                  <c:v>0.1</c:v>
                </c:pt>
                <c:pt idx="6">
                  <c:v>0.1</c:v>
                </c:pt>
                <c:pt idx="7">
                  <c:v>0.1</c:v>
                </c:pt>
                <c:pt idx="8">
                  <c:v>0.1</c:v>
                </c:pt>
                <c:pt idx="9">
                  <c:v>0.1</c:v>
                </c:pt>
                <c:pt idx="10">
                  <c:v>0.1</c:v>
                </c:pt>
              </c:numCache>
            </c:numRef>
          </c:val>
          <c:extLst>
            <c:ext xmlns:c16="http://schemas.microsoft.com/office/drawing/2014/chart" uri="{C3380CC4-5D6E-409C-BE32-E72D297353CC}">
              <c16:uniqueId val="{00000002-028E-46A0-BD3F-66F7A82A25CB}"/>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Number of Employees Diagnosed with Acute and Chronic Health Issues</a:t>
            </a:r>
          </a:p>
        </c:rich>
      </c:tx>
      <c:overlay val="0"/>
      <c:spPr>
        <a:noFill/>
        <a:ln>
          <a:noFill/>
        </a:ln>
        <a:effectLst/>
      </c:spPr>
    </c:title>
    <c:autoTitleDeleted val="0"/>
    <c:plotArea>
      <c:layout/>
      <c:barChart>
        <c:barDir val="col"/>
        <c:grouping val="clustered"/>
        <c:varyColors val="0"/>
        <c:ser>
          <c:idx val="0"/>
          <c:order val="0"/>
          <c:tx>
            <c:strRef>
              <c:f>'Graphs (2)'!$C$203</c:f>
              <c:strCache>
                <c:ptCount val="1"/>
                <c:pt idx="0">
                  <c:v>Number of Employees Diagnosed with Acute and Chronic Health Issues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(2)'!$D$202:$N$202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(2)'!$D$203:$N$203</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extLst>
            <c:ext xmlns:c16="http://schemas.microsoft.com/office/drawing/2014/chart" uri="{C3380CC4-5D6E-409C-BE32-E72D297353CC}">
              <c16:uniqueId val="{00000000-E2DC-4DA6-8BCF-C63F0989C16D}"/>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Employees, Historically Underrepresented Minorities</a:t>
            </a:r>
          </a:p>
        </c:rich>
      </c:tx>
      <c:overlay val="0"/>
      <c:spPr>
        <a:noFill/>
        <a:ln>
          <a:noFill/>
        </a:ln>
        <a:effectLst/>
      </c:spPr>
    </c:title>
    <c:autoTitleDeleted val="0"/>
    <c:plotArea>
      <c:layout/>
      <c:barChart>
        <c:barDir val="col"/>
        <c:grouping val="clustered"/>
        <c:varyColors val="0"/>
        <c:ser>
          <c:idx val="0"/>
          <c:order val="0"/>
          <c:tx>
            <c:strRef>
              <c:f>'Graphs (2)'!$C$113</c:f>
              <c:strCache>
                <c:ptCount val="1"/>
                <c:pt idx="0">
                  <c:v>% Employees, Historically Underrepresented Minorities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(2)'!$D$112:$N$112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(2)'!$D$113:$N$113</c:f>
              <c:numCache>
                <c:formatCode>0%</c:formatCode>
                <c:ptCount val="11"/>
                <c:pt idx="0">
                  <c:v>0.1</c:v>
                </c:pt>
                <c:pt idx="1">
                  <c:v>0.11</c:v>
                </c:pt>
                <c:pt idx="2">
                  <c:v>0.12</c:v>
                </c:pt>
                <c:pt idx="3">
                  <c:v>0.13</c:v>
                </c:pt>
                <c:pt idx="4">
                  <c:v>0.14000000000000001</c:v>
                </c:pt>
                <c:pt idx="5">
                  <c:v>0.15000000000000002</c:v>
                </c:pt>
                <c:pt idx="6">
                  <c:v>0.16000000000000003</c:v>
                </c:pt>
                <c:pt idx="7">
                  <c:v>0.17000000000000004</c:v>
                </c:pt>
                <c:pt idx="8">
                  <c:v>0.18000000000000005</c:v>
                </c:pt>
                <c:pt idx="9">
                  <c:v>0.19000000000000006</c:v>
                </c:pt>
                <c:pt idx="10">
                  <c:v>0.20000000000000007</c:v>
                </c:pt>
              </c:numCache>
            </c:numRef>
          </c:val>
          <c:extLst>
            <c:ext xmlns:c16="http://schemas.microsoft.com/office/drawing/2014/chart" uri="{C3380CC4-5D6E-409C-BE32-E72D297353CC}">
              <c16:uniqueId val="{00000000-7B5D-4DEC-AC79-723EB1FE5965}"/>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Total Recordable Incident Rate (TRIR)</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'Graphs (2)'!$C$171</c:f>
              <c:strCache>
                <c:ptCount val="1"/>
                <c:pt idx="0">
                  <c:v>TRIR,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(2)'!$D$170:$N$170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(2)'!$D$171:$N$171</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0-1618-4672-B31F-363F81DB80EE}"/>
            </c:ext>
          </c:extLst>
        </c:ser>
        <c:ser>
          <c:idx val="1"/>
          <c:order val="1"/>
          <c:tx>
            <c:strRef>
              <c:f>'Graphs (2)'!$C$172</c:f>
              <c:strCache>
                <c:ptCount val="1"/>
                <c:pt idx="0">
                  <c:v>TRIR,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(2)'!$D$170:$N$170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(2)'!$D$172:$N$172</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1-1618-4672-B31F-363F81DB80EE}"/>
            </c:ext>
          </c:extLst>
        </c:ser>
        <c:ser>
          <c:idx val="2"/>
          <c:order val="2"/>
          <c:tx>
            <c:strRef>
              <c:f>'Graphs (2)'!$C$173</c:f>
              <c:strCache>
                <c:ptCount val="1"/>
                <c:pt idx="0">
                  <c:v>TRIR,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(2)'!$D$170:$N$170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(2)'!$D$173:$N$173</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2-1618-4672-B31F-363F81DB80EE}"/>
            </c:ext>
          </c:extLst>
        </c:ser>
        <c:ser>
          <c:idx val="3"/>
          <c:order val="3"/>
          <c:tx>
            <c:strRef>
              <c:f>'Graphs (2)'!$C$174</c:f>
              <c:strCache>
                <c:ptCount val="1"/>
                <c:pt idx="0">
                  <c:v>TRIR,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(2)'!$D$170:$N$170</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(2)'!$D$174:$N$174</c:f>
              <c:numCache>
                <c:formatCode>General</c:formatCode>
                <c:ptCount val="11"/>
                <c:pt idx="0">
                  <c:v>2.4</c:v>
                </c:pt>
                <c:pt idx="1">
                  <c:v>2.4</c:v>
                </c:pt>
                <c:pt idx="2">
                  <c:v>2.4</c:v>
                </c:pt>
                <c:pt idx="3">
                  <c:v>2.4</c:v>
                </c:pt>
                <c:pt idx="4">
                  <c:v>2.4</c:v>
                </c:pt>
                <c:pt idx="5">
                  <c:v>2.4</c:v>
                </c:pt>
                <c:pt idx="6">
                  <c:v>2.4</c:v>
                </c:pt>
                <c:pt idx="7">
                  <c:v>2.4</c:v>
                </c:pt>
                <c:pt idx="8">
                  <c:v>2.4</c:v>
                </c:pt>
                <c:pt idx="9">
                  <c:v>2.4</c:v>
                </c:pt>
                <c:pt idx="10">
                  <c:v>2.4</c:v>
                </c:pt>
              </c:numCache>
            </c:numRef>
          </c:val>
          <c:extLst>
            <c:ext xmlns:c16="http://schemas.microsoft.com/office/drawing/2014/chart" uri="{C3380CC4-5D6E-409C-BE32-E72D297353CC}">
              <c16:uniqueId val="{00000003-1618-4672-B31F-363F81DB80EE}"/>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Fatality Rate</a:t>
            </a:r>
          </a:p>
        </c:rich>
      </c:tx>
      <c:overlay val="0"/>
      <c:spPr>
        <a:noFill/>
        <a:ln>
          <a:noFill/>
        </a:ln>
        <a:effectLst/>
      </c:spPr>
    </c:title>
    <c:autoTitleDeleted val="0"/>
    <c:plotArea>
      <c:layout/>
      <c:barChart>
        <c:barDir val="col"/>
        <c:grouping val="clustered"/>
        <c:varyColors val="0"/>
        <c:ser>
          <c:idx val="0"/>
          <c:order val="0"/>
          <c:tx>
            <c:strRef>
              <c:f>'Graphs (2)'!$C$179</c:f>
              <c:strCache>
                <c:ptCount val="1"/>
                <c:pt idx="0">
                  <c:v>Fatality Rate,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(2)'!$D$178:$N$178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(2)'!$D$179:$N$179</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0-9905-4A3B-9158-811703A54B60}"/>
            </c:ext>
          </c:extLst>
        </c:ser>
        <c:ser>
          <c:idx val="1"/>
          <c:order val="1"/>
          <c:tx>
            <c:strRef>
              <c:f>'Graphs (2)'!$C$180</c:f>
              <c:strCache>
                <c:ptCount val="1"/>
                <c:pt idx="0">
                  <c:v>Fatality Rate,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(2)'!$D$178:$N$178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(2)'!$D$180:$N$180</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1-9905-4A3B-9158-811703A54B60}"/>
            </c:ext>
          </c:extLst>
        </c:ser>
        <c:ser>
          <c:idx val="2"/>
          <c:order val="2"/>
          <c:tx>
            <c:strRef>
              <c:f>'Graphs (2)'!$C$181</c:f>
              <c:strCache>
                <c:ptCount val="1"/>
                <c:pt idx="0">
                  <c:v>Fatality Rate,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(2)'!$D$178:$N$178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(2)'!$D$181:$N$181</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2-9905-4A3B-9158-811703A54B60}"/>
            </c:ext>
          </c:extLst>
        </c:ser>
        <c:ser>
          <c:idx val="3"/>
          <c:order val="3"/>
          <c:tx>
            <c:strRef>
              <c:f>'Graphs (2)'!$C$182</c:f>
              <c:strCache>
                <c:ptCount val="1"/>
                <c:pt idx="0">
                  <c:v>Fatality Rate,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(2)'!$D$178:$N$178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(2)'!$D$182:$N$182</c:f>
              <c:numCache>
                <c:formatCode>General</c:formatCode>
                <c:ptCount val="11"/>
                <c:pt idx="0">
                  <c:v>3.5</c:v>
                </c:pt>
                <c:pt idx="1">
                  <c:v>3.5</c:v>
                </c:pt>
                <c:pt idx="2">
                  <c:v>3.5</c:v>
                </c:pt>
                <c:pt idx="3">
                  <c:v>3.5</c:v>
                </c:pt>
                <c:pt idx="4">
                  <c:v>3.5</c:v>
                </c:pt>
                <c:pt idx="5">
                  <c:v>3.5</c:v>
                </c:pt>
                <c:pt idx="6">
                  <c:v>3.5</c:v>
                </c:pt>
                <c:pt idx="7">
                  <c:v>3.5</c:v>
                </c:pt>
                <c:pt idx="8">
                  <c:v>3.5</c:v>
                </c:pt>
                <c:pt idx="9">
                  <c:v>3.5</c:v>
                </c:pt>
                <c:pt idx="10">
                  <c:v>3.5</c:v>
                </c:pt>
              </c:numCache>
            </c:numRef>
          </c:val>
          <c:extLst>
            <c:ext xmlns:c16="http://schemas.microsoft.com/office/drawing/2014/chart" uri="{C3380CC4-5D6E-409C-BE32-E72D297353CC}">
              <c16:uniqueId val="{00000003-9905-4A3B-9158-811703A54B60}"/>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Near Miss Frequency Rate (NMFR)</a:t>
            </a:r>
          </a:p>
        </c:rich>
      </c:tx>
      <c:overlay val="0"/>
      <c:spPr>
        <a:noFill/>
        <a:ln>
          <a:noFill/>
        </a:ln>
        <a:effectLst/>
      </c:spPr>
    </c:title>
    <c:autoTitleDeleted val="0"/>
    <c:plotArea>
      <c:layout/>
      <c:barChart>
        <c:barDir val="col"/>
        <c:grouping val="clustered"/>
        <c:varyColors val="0"/>
        <c:ser>
          <c:idx val="0"/>
          <c:order val="0"/>
          <c:tx>
            <c:strRef>
              <c:f>'Graphs (2)'!$C$187</c:f>
              <c:strCache>
                <c:ptCount val="1"/>
                <c:pt idx="0">
                  <c:v>NMFR,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(2)'!$D$186:$N$186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(2)'!$D$187:$N$187</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0-E23B-444C-ACEB-92A6E3B10747}"/>
            </c:ext>
          </c:extLst>
        </c:ser>
        <c:ser>
          <c:idx val="1"/>
          <c:order val="1"/>
          <c:tx>
            <c:strRef>
              <c:f>'Graphs (2)'!$C$188</c:f>
              <c:strCache>
                <c:ptCount val="1"/>
                <c:pt idx="0">
                  <c:v>NMFR,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(2)'!$D$186:$N$186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(2)'!$D$188:$N$188</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1-E23B-444C-ACEB-92A6E3B10747}"/>
            </c:ext>
          </c:extLst>
        </c:ser>
        <c:ser>
          <c:idx val="2"/>
          <c:order val="2"/>
          <c:tx>
            <c:strRef>
              <c:f>'Graphs (2)'!$C$189</c:f>
              <c:strCache>
                <c:ptCount val="1"/>
                <c:pt idx="0">
                  <c:v>NFMR,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(2)'!$D$186:$N$186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(2)'!$D$189:$N$189</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2-E23B-444C-ACEB-92A6E3B10747}"/>
            </c:ext>
          </c:extLst>
        </c:ser>
        <c:ser>
          <c:idx val="3"/>
          <c:order val="3"/>
          <c:tx>
            <c:strRef>
              <c:f>'Graphs (2)'!$C$190</c:f>
              <c:strCache>
                <c:ptCount val="1"/>
                <c:pt idx="0">
                  <c:v>NFMR,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(2)'!$D$186:$N$186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(2)'!$D$190:$N$190</c:f>
              <c:numCache>
                <c:formatCode>General</c:formatCode>
                <c:ptCount val="1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numCache>
            </c:numRef>
          </c:val>
          <c:extLst>
            <c:ext xmlns:c16="http://schemas.microsoft.com/office/drawing/2014/chart" uri="{C3380CC4-5D6E-409C-BE32-E72D297353CC}">
              <c16:uniqueId val="{00000003-E23B-444C-ACEB-92A6E3B10747}"/>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Average Hours of Health, Safety, and Emergency Response Training</a:t>
            </a:r>
          </a:p>
        </c:rich>
      </c:tx>
      <c:overlay val="0"/>
      <c:spPr>
        <a:noFill/>
        <a:ln>
          <a:noFill/>
        </a:ln>
        <a:effectLst/>
      </c:spPr>
    </c:title>
    <c:autoTitleDeleted val="0"/>
    <c:plotArea>
      <c:layout/>
      <c:barChart>
        <c:barDir val="col"/>
        <c:grouping val="clustered"/>
        <c:varyColors val="0"/>
        <c:ser>
          <c:idx val="0"/>
          <c:order val="0"/>
          <c:tx>
            <c:strRef>
              <c:f>'Graphs (2)'!$C$195</c:f>
              <c:strCache>
                <c:ptCount val="1"/>
                <c:pt idx="0">
                  <c:v>Average hours, full-time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(2)'!$D$194:$N$194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(2)'!$D$195:$N$195</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0-B919-459E-8516-A645E076C7F9}"/>
            </c:ext>
          </c:extLst>
        </c:ser>
        <c:ser>
          <c:idx val="1"/>
          <c:order val="1"/>
          <c:tx>
            <c:strRef>
              <c:f>'Graphs (2)'!$C$196</c:f>
              <c:strCache>
                <c:ptCount val="1"/>
                <c:pt idx="0">
                  <c:v>Average hours, part-time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(2)'!$D$194:$N$194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(2)'!$D$196:$N$196</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1-B919-459E-8516-A645E076C7F9}"/>
            </c:ext>
          </c:extLst>
        </c:ser>
        <c:ser>
          <c:idx val="2"/>
          <c:order val="2"/>
          <c:tx>
            <c:strRef>
              <c:f>'Graphs (2)'!$C$197</c:f>
              <c:strCache>
                <c:ptCount val="1"/>
                <c:pt idx="0">
                  <c:v>Average hours, contract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(2)'!$D$194:$N$194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(2)'!$D$197:$N$197</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2-B919-459E-8516-A645E076C7F9}"/>
            </c:ext>
          </c:extLst>
        </c:ser>
        <c:ser>
          <c:idx val="3"/>
          <c:order val="3"/>
          <c:tx>
            <c:strRef>
              <c:f>'Graphs (2)'!$C$198</c:f>
              <c:strCache>
                <c:ptCount val="1"/>
                <c:pt idx="0">
                  <c:v>Average hours, short-service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(2)'!$D$194:$N$194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(2)'!$D$198:$N$198</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c:ext xmlns:c16="http://schemas.microsoft.com/office/drawing/2014/chart" uri="{C3380CC4-5D6E-409C-BE32-E72D297353CC}">
              <c16:uniqueId val="{00000003-B919-459E-8516-A645E076C7F9}"/>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Operational Energy Consumed by Type</a:t>
            </a:r>
          </a:p>
        </c:rich>
      </c:tx>
      <c:overlay val="0"/>
      <c:spPr>
        <a:noFill/>
        <a:ln>
          <a:noFill/>
        </a:ln>
        <a:effectLst/>
      </c:spPr>
    </c:title>
    <c:autoTitleDeleted val="0"/>
    <c:plotArea>
      <c:layout/>
      <c:barChart>
        <c:barDir val="col"/>
        <c:grouping val="stacked"/>
        <c:varyColors val="0"/>
        <c:ser>
          <c:idx val="0"/>
          <c:order val="0"/>
          <c:tx>
            <c:strRef>
              <c:f>'Sample Graphs'!$C$93</c:f>
              <c:strCache>
                <c:ptCount val="1"/>
                <c:pt idx="0">
                  <c:v>Grid Electricity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Graphs'!$D$92:$N$92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Graphs'!$D$93:$N$93</c:f>
              <c:numCache>
                <c:formatCode>General</c:formatCode>
                <c:ptCount val="11"/>
                <c:pt idx="0">
                  <c:v>400</c:v>
                </c:pt>
                <c:pt idx="1">
                  <c:v>780</c:v>
                </c:pt>
                <c:pt idx="2">
                  <c:v>1140</c:v>
                </c:pt>
                <c:pt idx="3">
                  <c:v>1480</c:v>
                </c:pt>
                <c:pt idx="4">
                  <c:v>1800</c:v>
                </c:pt>
                <c:pt idx="5">
                  <c:v>2100</c:v>
                </c:pt>
                <c:pt idx="6">
                  <c:v>2380</c:v>
                </c:pt>
                <c:pt idx="7">
                  <c:v>2639.9999999999995</c:v>
                </c:pt>
                <c:pt idx="8">
                  <c:v>2879.9999999999995</c:v>
                </c:pt>
                <c:pt idx="9">
                  <c:v>3099.9999999999995</c:v>
                </c:pt>
                <c:pt idx="10">
                  <c:v>3299.9999999999991</c:v>
                </c:pt>
              </c:numCache>
            </c:numRef>
          </c:val>
          <c:extLst>
            <c:ext xmlns:c16="http://schemas.microsoft.com/office/drawing/2014/chart" uri="{C3380CC4-5D6E-409C-BE32-E72D297353CC}">
              <c16:uniqueId val="{00000000-CD52-4916-BED8-29D97EA687D6}"/>
            </c:ext>
          </c:extLst>
        </c:ser>
        <c:ser>
          <c:idx val="1"/>
          <c:order val="1"/>
          <c:tx>
            <c:strRef>
              <c:f>'Sample Graphs'!$C$94</c:f>
              <c:strCache>
                <c:ptCount val="1"/>
                <c:pt idx="0">
                  <c:v>Renewable Energy Consumed</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Graphs'!$D$92:$N$92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Graphs'!$D$94:$N$94</c:f>
              <c:numCache>
                <c:formatCode>General</c:formatCode>
                <c:ptCount val="11"/>
                <c:pt idx="0">
                  <c:v>200</c:v>
                </c:pt>
                <c:pt idx="1">
                  <c:v>420.00000000000006</c:v>
                </c:pt>
                <c:pt idx="2">
                  <c:v>660.00000000000011</c:v>
                </c:pt>
                <c:pt idx="3">
                  <c:v>920.00000000000011</c:v>
                </c:pt>
                <c:pt idx="4">
                  <c:v>1200.0000000000002</c:v>
                </c:pt>
                <c:pt idx="5">
                  <c:v>1500.0000000000002</c:v>
                </c:pt>
                <c:pt idx="6">
                  <c:v>1820.0000000000005</c:v>
                </c:pt>
                <c:pt idx="7">
                  <c:v>2160.0000000000005</c:v>
                </c:pt>
                <c:pt idx="8">
                  <c:v>2520.0000000000009</c:v>
                </c:pt>
                <c:pt idx="9">
                  <c:v>2900.0000000000009</c:v>
                </c:pt>
                <c:pt idx="10">
                  <c:v>3300.0000000000009</c:v>
                </c:pt>
              </c:numCache>
            </c:numRef>
          </c:val>
          <c:extLst>
            <c:ext xmlns:c16="http://schemas.microsoft.com/office/drawing/2014/chart" uri="{C3380CC4-5D6E-409C-BE32-E72D297353CC}">
              <c16:uniqueId val="{00000001-CD52-4916-BED8-29D97EA687D6}"/>
            </c:ext>
          </c:extLst>
        </c:ser>
        <c:ser>
          <c:idx val="2"/>
          <c:order val="2"/>
          <c:tx>
            <c:strRef>
              <c:f>'Sample Graphs'!$C$95</c:f>
              <c:strCache>
                <c:ptCount val="1"/>
                <c:pt idx="0">
                  <c:v>Other</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Graphs'!$D$92:$N$92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Graphs'!$D$95:$N$95</c:f>
              <c:numCache>
                <c:formatCode>#,##0</c:formatCode>
                <c:ptCount val="11"/>
                <c:pt idx="0">
                  <c:v>400</c:v>
                </c:pt>
                <c:pt idx="1">
                  <c:v>800</c:v>
                </c:pt>
                <c:pt idx="2">
                  <c:v>1200</c:v>
                </c:pt>
                <c:pt idx="3">
                  <c:v>1600</c:v>
                </c:pt>
                <c:pt idx="4">
                  <c:v>1999.9999999999998</c:v>
                </c:pt>
                <c:pt idx="5">
                  <c:v>2400</c:v>
                </c:pt>
                <c:pt idx="6">
                  <c:v>2799.9999999999995</c:v>
                </c:pt>
                <c:pt idx="7">
                  <c:v>3199.9999999999995</c:v>
                </c:pt>
                <c:pt idx="8">
                  <c:v>3599.9999999999991</c:v>
                </c:pt>
                <c:pt idx="9">
                  <c:v>3999.9999999999991</c:v>
                </c:pt>
                <c:pt idx="10">
                  <c:v>4400</c:v>
                </c:pt>
              </c:numCache>
            </c:numRef>
          </c:val>
          <c:extLst>
            <c:ext xmlns:c16="http://schemas.microsoft.com/office/drawing/2014/chart" uri="{C3380CC4-5D6E-409C-BE32-E72D297353CC}">
              <c16:uniqueId val="{00000002-CD52-4916-BED8-29D97EA687D6}"/>
            </c:ext>
          </c:extLst>
        </c:ser>
        <c:ser>
          <c:idx val="3"/>
          <c:order val="3"/>
          <c:tx>
            <c:strRef>
              <c:f>'Sample Graphs'!$C$96</c:f>
              <c:strCache>
                <c:ptCount val="1"/>
                <c:pt idx="0">
                  <c:v>Total</c:v>
                </c:pt>
              </c:strCache>
            </c:strRef>
          </c:tx>
          <c:spPr>
            <a:noFill/>
          </c:spPr>
          <c:invertIfNegative val="0"/>
          <c:dLbls>
            <c:spPr>
              <a:noFill/>
              <a:ln>
                <a:noFill/>
              </a:ln>
              <a:effectLst/>
            </c:spPr>
            <c:txPr>
              <a:bodyPr wrap="square" lIns="38100" tIns="19050" rIns="38100" bIns="19050" anchor="ctr">
                <a:spAutoFit/>
              </a:bodyPr>
              <a:lstStyle/>
              <a:p>
                <a:pPr>
                  <a:defRPr b="1" i="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'Sample Graphs'!$D$92:$N$92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Graphs'!$D$96:$N$96</c:f>
              <c:numCache>
                <c:formatCode>#,##0</c:formatCode>
                <c:ptCount val="11"/>
                <c:pt idx="0">
                  <c:v>1000</c:v>
                </c:pt>
                <c:pt idx="1">
                  <c:v>2000</c:v>
                </c:pt>
                <c:pt idx="2">
                  <c:v>3000</c:v>
                </c:pt>
                <c:pt idx="3">
                  <c:v>4000</c:v>
                </c:pt>
                <c:pt idx="4">
                  <c:v>5000</c:v>
                </c:pt>
                <c:pt idx="5">
                  <c:v>6000</c:v>
                </c:pt>
                <c:pt idx="6">
                  <c:v>7000</c:v>
                </c:pt>
                <c:pt idx="7">
                  <c:v>8000</c:v>
                </c:pt>
                <c:pt idx="8">
                  <c:v>9000</c:v>
                </c:pt>
                <c:pt idx="9">
                  <c:v>10000</c:v>
                </c:pt>
                <c:pt idx="10">
                  <c:v>11000</c:v>
                </c:pt>
              </c:numCache>
            </c:numRef>
          </c:val>
          <c:extLst>
            <c:ext xmlns:c16="http://schemas.microsoft.com/office/drawing/2014/chart" uri="{C3380CC4-5D6E-409C-BE32-E72D297353CC}">
              <c16:uniqueId val="{00000003-CD52-4916-BED8-29D97EA687D6}"/>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plotArea>
    <c:legend>
      <c:legendPos val="t"/>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Voluntary Turnover</a:t>
            </a:r>
          </a:p>
        </c:rich>
      </c:tx>
      <c:overlay val="0"/>
      <c:spPr>
        <a:noFill/>
        <a:ln>
          <a:noFill/>
        </a:ln>
        <a:effectLst/>
      </c:spPr>
    </c:title>
    <c:autoTitleDeleted val="0"/>
    <c:plotArea>
      <c:layout/>
      <c:barChart>
        <c:barDir val="col"/>
        <c:grouping val="clustered"/>
        <c:varyColors val="0"/>
        <c:ser>
          <c:idx val="0"/>
          <c:order val="0"/>
          <c:tx>
            <c:strRef>
              <c:f>'Graphs (2)'!$C$216</c:f>
              <c:strCache>
                <c:ptCount val="1"/>
                <c:pt idx="0">
                  <c:v>Direct Employees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(2)'!$D$215:$N$215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(2)'!$D$216:$N$216</c:f>
              <c:numCache>
                <c:formatCode>0%</c:formatCode>
                <c:ptCount val="11"/>
                <c:pt idx="0">
                  <c:v>0.15</c:v>
                </c:pt>
                <c:pt idx="1">
                  <c:v>0.15</c:v>
                </c:pt>
                <c:pt idx="2">
                  <c:v>0.15</c:v>
                </c:pt>
                <c:pt idx="3">
                  <c:v>0.15</c:v>
                </c:pt>
                <c:pt idx="4">
                  <c:v>0.15</c:v>
                </c:pt>
                <c:pt idx="5">
                  <c:v>0.15</c:v>
                </c:pt>
                <c:pt idx="6">
                  <c:v>0.15</c:v>
                </c:pt>
                <c:pt idx="7">
                  <c:v>0.15</c:v>
                </c:pt>
                <c:pt idx="8">
                  <c:v>0.15</c:v>
                </c:pt>
                <c:pt idx="9">
                  <c:v>0.15</c:v>
                </c:pt>
                <c:pt idx="10">
                  <c:v>0.15</c:v>
                </c:pt>
              </c:numCache>
            </c:numRef>
          </c:val>
          <c:extLst>
            <c:ext xmlns:c16="http://schemas.microsoft.com/office/drawing/2014/chart" uri="{C3380CC4-5D6E-409C-BE32-E72D297353CC}">
              <c16:uniqueId val="{00000000-B5D5-4620-B579-866D5766AD79}"/>
            </c:ext>
          </c:extLst>
        </c:ser>
        <c:ser>
          <c:idx val="1"/>
          <c:order val="1"/>
          <c:tx>
            <c:strRef>
              <c:f>'Graphs (2)'!$C$217</c:f>
              <c:strCache>
                <c:ptCount val="1"/>
                <c:pt idx="0">
                  <c:v>Contract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(2)'!$D$215:$N$215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(2)'!$D$217:$N$217</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c:ext xmlns:c16="http://schemas.microsoft.com/office/drawing/2014/chart" uri="{C3380CC4-5D6E-409C-BE32-E72D297353CC}">
              <c16:uniqueId val="{00000001-B5D5-4620-B579-866D5766AD79}"/>
            </c:ext>
          </c:extLst>
        </c:ser>
        <c:ser>
          <c:idx val="2"/>
          <c:order val="2"/>
          <c:tx>
            <c:strRef>
              <c:f>'Graphs (2)'!$C$218</c:f>
              <c:strCache>
                <c:ptCount val="1"/>
                <c:pt idx="0">
                  <c:v>Migrant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(2)'!$D$215:$N$215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(2)'!$D$218:$N$218</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extLst>
            <c:ext xmlns:c16="http://schemas.microsoft.com/office/drawing/2014/chart" uri="{C3380CC4-5D6E-409C-BE32-E72D297353CC}">
              <c16:uniqueId val="{00000002-B5D5-4620-B579-866D5766AD79}"/>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Involuntary Turnover</a:t>
            </a:r>
          </a:p>
        </c:rich>
      </c:tx>
      <c:overlay val="0"/>
      <c:spPr>
        <a:noFill/>
        <a:ln>
          <a:noFill/>
        </a:ln>
        <a:effectLst/>
      </c:spPr>
    </c:title>
    <c:autoTitleDeleted val="0"/>
    <c:plotArea>
      <c:layout/>
      <c:barChart>
        <c:barDir val="col"/>
        <c:grouping val="clustered"/>
        <c:varyColors val="0"/>
        <c:ser>
          <c:idx val="0"/>
          <c:order val="0"/>
          <c:tx>
            <c:strRef>
              <c:f>'Graphs (2)'!$C$225</c:f>
              <c:strCache>
                <c:ptCount val="1"/>
                <c:pt idx="0">
                  <c:v>Direct Employees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(2)'!$D$224:$N$224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(2)'!$D$225:$N$225</c:f>
              <c:numCache>
                <c:formatCode>0%</c:formatCode>
                <c:ptCount val="11"/>
                <c:pt idx="0">
                  <c:v>0.15</c:v>
                </c:pt>
                <c:pt idx="1">
                  <c:v>0.15</c:v>
                </c:pt>
                <c:pt idx="2">
                  <c:v>0.15</c:v>
                </c:pt>
                <c:pt idx="3">
                  <c:v>0.15</c:v>
                </c:pt>
                <c:pt idx="4">
                  <c:v>0.15</c:v>
                </c:pt>
                <c:pt idx="5">
                  <c:v>0.15</c:v>
                </c:pt>
                <c:pt idx="6">
                  <c:v>0.15</c:v>
                </c:pt>
                <c:pt idx="7">
                  <c:v>0.15</c:v>
                </c:pt>
                <c:pt idx="8">
                  <c:v>0.15</c:v>
                </c:pt>
                <c:pt idx="9">
                  <c:v>0.15</c:v>
                </c:pt>
                <c:pt idx="10">
                  <c:v>0.15</c:v>
                </c:pt>
              </c:numCache>
            </c:numRef>
          </c:val>
          <c:extLst>
            <c:ext xmlns:c16="http://schemas.microsoft.com/office/drawing/2014/chart" uri="{C3380CC4-5D6E-409C-BE32-E72D297353CC}">
              <c16:uniqueId val="{00000000-A411-470E-B00E-6F14F462D48F}"/>
            </c:ext>
          </c:extLst>
        </c:ser>
        <c:ser>
          <c:idx val="1"/>
          <c:order val="1"/>
          <c:tx>
            <c:strRef>
              <c:f>'Graphs (2)'!$C$226</c:f>
              <c:strCache>
                <c:ptCount val="1"/>
                <c:pt idx="0">
                  <c:v>Contract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(2)'!$D$224:$N$224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(2)'!$D$226:$N$226</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c:ext xmlns:c16="http://schemas.microsoft.com/office/drawing/2014/chart" uri="{C3380CC4-5D6E-409C-BE32-E72D297353CC}">
              <c16:uniqueId val="{00000001-A411-470E-B00E-6F14F462D48F}"/>
            </c:ext>
          </c:extLst>
        </c:ser>
        <c:ser>
          <c:idx val="2"/>
          <c:order val="2"/>
          <c:tx>
            <c:strRef>
              <c:f>'Graphs (2)'!$C$227</c:f>
              <c:strCache>
                <c:ptCount val="1"/>
                <c:pt idx="0">
                  <c:v>Migrant Employees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(2)'!$D$224:$N$224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(2)'!$D$227:$N$227</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extLst>
            <c:ext xmlns:c16="http://schemas.microsoft.com/office/drawing/2014/chart" uri="{C3380CC4-5D6E-409C-BE32-E72D297353CC}">
              <c16:uniqueId val="{00000002-A411-470E-B00E-6F14F462D48F}"/>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Circularity in Products</a:t>
            </a:r>
          </a:p>
        </c:rich>
      </c:tx>
      <c:overlay val="0"/>
      <c:spPr>
        <a:noFill/>
        <a:ln>
          <a:noFill/>
        </a:ln>
        <a:effectLst/>
      </c:spPr>
    </c:title>
    <c:autoTitleDeleted val="0"/>
    <c:plotArea>
      <c:layout/>
      <c:barChart>
        <c:barDir val="col"/>
        <c:grouping val="clustered"/>
        <c:varyColors val="0"/>
        <c:ser>
          <c:idx val="0"/>
          <c:order val="0"/>
          <c:tx>
            <c:strRef>
              <c:f>'Graphs (2)'!$C$243</c:f>
              <c:strCache>
                <c:ptCount val="1"/>
                <c:pt idx="0">
                  <c:v>% of products made from recyclable materials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(2)'!$D$242:$N$242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(2)'!$D$243:$N$243</c:f>
              <c:numCache>
                <c:formatCode>0%</c:formatCode>
                <c:ptCount val="11"/>
                <c:pt idx="0">
                  <c:v>0.3</c:v>
                </c:pt>
                <c:pt idx="1">
                  <c:v>0.3</c:v>
                </c:pt>
                <c:pt idx="2">
                  <c:v>0.3</c:v>
                </c:pt>
                <c:pt idx="3">
                  <c:v>0.3</c:v>
                </c:pt>
                <c:pt idx="4">
                  <c:v>0.3</c:v>
                </c:pt>
                <c:pt idx="5">
                  <c:v>0.3</c:v>
                </c:pt>
                <c:pt idx="6">
                  <c:v>0.3</c:v>
                </c:pt>
                <c:pt idx="7">
                  <c:v>0.3</c:v>
                </c:pt>
                <c:pt idx="8">
                  <c:v>0.3</c:v>
                </c:pt>
                <c:pt idx="9">
                  <c:v>0.3</c:v>
                </c:pt>
                <c:pt idx="10">
                  <c:v>0.3</c:v>
                </c:pt>
              </c:numCache>
            </c:numRef>
          </c:val>
          <c:extLst>
            <c:ext xmlns:c16="http://schemas.microsoft.com/office/drawing/2014/chart" uri="{C3380CC4-5D6E-409C-BE32-E72D297353CC}">
              <c16:uniqueId val="{00000000-44BC-4368-B19B-6C95C6FBD682}"/>
            </c:ext>
          </c:extLst>
        </c:ser>
        <c:ser>
          <c:idx val="1"/>
          <c:order val="1"/>
          <c:tx>
            <c:strRef>
              <c:f>'Graphs (2)'!$C$244</c:f>
              <c:strCache>
                <c:ptCount val="1"/>
                <c:pt idx="0">
                  <c:v>% of products made from recycled materials</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(2)'!$D$242:$N$242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(2)'!$D$244:$N$244</c:f>
              <c:numCache>
                <c:formatCode>0%</c:formatCode>
                <c:ptCount val="11"/>
                <c:pt idx="0">
                  <c:v>0.2</c:v>
                </c:pt>
                <c:pt idx="1">
                  <c:v>0.22</c:v>
                </c:pt>
                <c:pt idx="2">
                  <c:v>0.24</c:v>
                </c:pt>
                <c:pt idx="3">
                  <c:v>0.26</c:v>
                </c:pt>
                <c:pt idx="4">
                  <c:v>0.28000000000000003</c:v>
                </c:pt>
                <c:pt idx="5">
                  <c:v>0.30000000000000004</c:v>
                </c:pt>
                <c:pt idx="6">
                  <c:v>0.32000000000000006</c:v>
                </c:pt>
                <c:pt idx="7">
                  <c:v>0.34000000000000008</c:v>
                </c:pt>
                <c:pt idx="8">
                  <c:v>0.3600000000000001</c:v>
                </c:pt>
                <c:pt idx="9">
                  <c:v>0.38000000000000012</c:v>
                </c:pt>
                <c:pt idx="10">
                  <c:v>0.40000000000000013</c:v>
                </c:pt>
              </c:numCache>
            </c:numRef>
          </c:val>
          <c:extLst>
            <c:ext xmlns:c16="http://schemas.microsoft.com/office/drawing/2014/chart" uri="{C3380CC4-5D6E-409C-BE32-E72D297353CC}">
              <c16:uniqueId val="{00000001-44BC-4368-B19B-6C95C6FBD682}"/>
            </c:ext>
          </c:extLst>
        </c:ser>
        <c:ser>
          <c:idx val="2"/>
          <c:order val="2"/>
          <c:tx>
            <c:strRef>
              <c:f>'Graphs (2)'!$C$245</c:f>
              <c:strCache>
                <c:ptCount val="1"/>
                <c:pt idx="0">
                  <c:v>% of products made from reused materials from production/end of life</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(2)'!$D$242:$N$242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(2)'!$D$245:$N$245</c:f>
              <c:numCache>
                <c:formatCode>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extLst>
            <c:ext xmlns:c16="http://schemas.microsoft.com/office/drawing/2014/chart" uri="{C3380CC4-5D6E-409C-BE32-E72D297353CC}">
              <c16:uniqueId val="{00000002-44BC-4368-B19B-6C95C6FBD682}"/>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Supplier non-conformance rate</a:t>
            </a:r>
          </a:p>
        </c:rich>
      </c:tx>
      <c:overlay val="0"/>
      <c:spPr>
        <a:noFill/>
        <a:ln>
          <a:noFill/>
        </a:ln>
        <a:effectLst/>
      </c:spPr>
    </c:title>
    <c:autoTitleDeleted val="0"/>
    <c:plotArea>
      <c:layout/>
      <c:barChart>
        <c:barDir val="col"/>
        <c:grouping val="clustered"/>
        <c:varyColors val="0"/>
        <c:ser>
          <c:idx val="0"/>
          <c:order val="0"/>
          <c:tx>
            <c:strRef>
              <c:f>'Graphs (2)'!$C$285</c:f>
              <c:strCache>
                <c:ptCount val="1"/>
                <c:pt idx="0">
                  <c:v>Supplier non-conformance rate</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(2)'!$D$284:$N$284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(2)'!$D$285:$N$285</c:f>
              <c:numCache>
                <c:formatCode>0%</c:formatCode>
                <c:ptCount val="11"/>
                <c:pt idx="0">
                  <c:v>0.2</c:v>
                </c:pt>
                <c:pt idx="1">
                  <c:v>0.19</c:v>
                </c:pt>
                <c:pt idx="2">
                  <c:v>0.18</c:v>
                </c:pt>
                <c:pt idx="3">
                  <c:v>0.16999999999999998</c:v>
                </c:pt>
                <c:pt idx="4">
                  <c:v>0.15999999999999998</c:v>
                </c:pt>
                <c:pt idx="5">
                  <c:v>0.14999999999999997</c:v>
                </c:pt>
                <c:pt idx="6">
                  <c:v>0.13999999999999996</c:v>
                </c:pt>
                <c:pt idx="7">
                  <c:v>0.12999999999999995</c:v>
                </c:pt>
                <c:pt idx="8">
                  <c:v>0.11999999999999995</c:v>
                </c:pt>
                <c:pt idx="9">
                  <c:v>0.10999999999999996</c:v>
                </c:pt>
                <c:pt idx="10">
                  <c:v>9.9999999999999964E-2</c:v>
                </c:pt>
              </c:numCache>
            </c:numRef>
          </c:val>
          <c:extLst>
            <c:ext xmlns:c16="http://schemas.microsoft.com/office/drawing/2014/chart" uri="{C3380CC4-5D6E-409C-BE32-E72D297353CC}">
              <c16:uniqueId val="{00000000-954E-411A-A53F-C0D5AD012C3E}"/>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Associated corrective action rate for major non-conformances</a:t>
            </a:r>
          </a:p>
        </c:rich>
      </c:tx>
      <c:overlay val="0"/>
      <c:spPr>
        <a:noFill/>
        <a:ln>
          <a:noFill/>
        </a:ln>
        <a:effectLst/>
      </c:spPr>
    </c:title>
    <c:autoTitleDeleted val="0"/>
    <c:plotArea>
      <c:layout/>
      <c:barChart>
        <c:barDir val="col"/>
        <c:grouping val="clustered"/>
        <c:varyColors val="0"/>
        <c:ser>
          <c:idx val="0"/>
          <c:order val="0"/>
          <c:tx>
            <c:strRef>
              <c:f>'Graphs (2)'!$C$290</c:f>
              <c:strCache>
                <c:ptCount val="1"/>
                <c:pt idx="0">
                  <c:v>Associated corrective action rate for major non-conformances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(2)'!$D$289:$N$289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(2)'!$D$290:$N$290</c:f>
              <c:numCache>
                <c:formatCode>0%</c:formatCode>
                <c:ptCount val="11"/>
                <c:pt idx="0">
                  <c:v>0.95</c:v>
                </c:pt>
                <c:pt idx="1">
                  <c:v>0.95</c:v>
                </c:pt>
                <c:pt idx="2">
                  <c:v>0.95</c:v>
                </c:pt>
                <c:pt idx="3">
                  <c:v>0.95</c:v>
                </c:pt>
                <c:pt idx="4">
                  <c:v>0.95</c:v>
                </c:pt>
                <c:pt idx="5">
                  <c:v>0.95</c:v>
                </c:pt>
                <c:pt idx="6">
                  <c:v>0.95</c:v>
                </c:pt>
                <c:pt idx="7">
                  <c:v>0.95</c:v>
                </c:pt>
                <c:pt idx="8">
                  <c:v>0.95</c:v>
                </c:pt>
                <c:pt idx="9">
                  <c:v>0.95</c:v>
                </c:pt>
                <c:pt idx="10">
                  <c:v>0.95</c:v>
                </c:pt>
              </c:numCache>
            </c:numRef>
          </c:val>
          <c:extLst>
            <c:ext xmlns:c16="http://schemas.microsoft.com/office/drawing/2014/chart" uri="{C3380CC4-5D6E-409C-BE32-E72D297353CC}">
              <c16:uniqueId val="{00000000-D5D3-4234-919E-9DB84A7889B0}"/>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Associated corrective action rate for minor non-conformances</a:t>
            </a:r>
          </a:p>
        </c:rich>
      </c:tx>
      <c:overlay val="0"/>
      <c:spPr>
        <a:noFill/>
        <a:ln>
          <a:noFill/>
        </a:ln>
        <a:effectLst/>
      </c:spPr>
    </c:title>
    <c:autoTitleDeleted val="0"/>
    <c:plotArea>
      <c:layout/>
      <c:barChart>
        <c:barDir val="col"/>
        <c:grouping val="clustered"/>
        <c:varyColors val="0"/>
        <c:ser>
          <c:idx val="0"/>
          <c:order val="0"/>
          <c:tx>
            <c:strRef>
              <c:f>'Graphs (2)'!$C$295</c:f>
              <c:strCache>
                <c:ptCount val="1"/>
                <c:pt idx="0">
                  <c:v>Associated corrective action rate for minor non-conformances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(2)'!$D$294:$N$294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(2)'!$D$295:$N$295</c:f>
              <c:numCache>
                <c:formatCode>0%</c:formatCode>
                <c:ptCount val="11"/>
                <c:pt idx="0">
                  <c:v>0.65</c:v>
                </c:pt>
                <c:pt idx="1">
                  <c:v>0.65</c:v>
                </c:pt>
                <c:pt idx="2">
                  <c:v>0.65</c:v>
                </c:pt>
                <c:pt idx="3">
                  <c:v>0.65</c:v>
                </c:pt>
                <c:pt idx="4">
                  <c:v>0.65</c:v>
                </c:pt>
                <c:pt idx="5">
                  <c:v>0.65</c:v>
                </c:pt>
                <c:pt idx="6">
                  <c:v>0.65</c:v>
                </c:pt>
                <c:pt idx="7">
                  <c:v>0.65</c:v>
                </c:pt>
                <c:pt idx="8">
                  <c:v>0.65</c:v>
                </c:pt>
                <c:pt idx="9">
                  <c:v>0.65</c:v>
                </c:pt>
                <c:pt idx="10">
                  <c:v>0.65</c:v>
                </c:pt>
              </c:numCache>
            </c:numRef>
          </c:val>
          <c:extLst>
            <c:ext xmlns:c16="http://schemas.microsoft.com/office/drawing/2014/chart" uri="{C3380CC4-5D6E-409C-BE32-E72D297353CC}">
              <c16:uniqueId val="{00000000-7B0F-4167-94CF-B29E054E0AE9}"/>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products sourced by all suppliers that are certified to a third-party environmental and/or social standard</a:t>
            </a:r>
          </a:p>
        </c:rich>
      </c:tx>
      <c:overlay val="0"/>
      <c:spPr>
        <a:noFill/>
        <a:ln>
          <a:noFill/>
        </a:ln>
        <a:effectLst/>
      </c:spPr>
    </c:title>
    <c:autoTitleDeleted val="0"/>
    <c:plotArea>
      <c:layout/>
      <c:barChart>
        <c:barDir val="col"/>
        <c:grouping val="clustered"/>
        <c:varyColors val="0"/>
        <c:ser>
          <c:idx val="0"/>
          <c:order val="0"/>
          <c:tx>
            <c:strRef>
              <c:f>'Graphs (2)'!$C$302</c:f>
              <c:strCache>
                <c:ptCount val="1"/>
                <c:pt idx="0">
                  <c:v>% of products sourced by all suppliers that are certified to a third-party environmental and/or social standard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(2)'!$D$301:$N$301</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(2)'!$D$302:$N$302</c:f>
              <c:numCache>
                <c:formatCode>0%</c:formatCode>
                <c:ptCount val="11"/>
                <c:pt idx="0">
                  <c:v>0.4</c:v>
                </c:pt>
                <c:pt idx="1">
                  <c:v>0.41000000000000003</c:v>
                </c:pt>
                <c:pt idx="2">
                  <c:v>0.42000000000000004</c:v>
                </c:pt>
                <c:pt idx="3">
                  <c:v>0.43000000000000005</c:v>
                </c:pt>
                <c:pt idx="4">
                  <c:v>0.44000000000000006</c:v>
                </c:pt>
                <c:pt idx="5">
                  <c:v>0.45000000000000007</c:v>
                </c:pt>
                <c:pt idx="6">
                  <c:v>0.46000000000000008</c:v>
                </c:pt>
                <c:pt idx="7">
                  <c:v>0.47000000000000008</c:v>
                </c:pt>
                <c:pt idx="8">
                  <c:v>0.48000000000000009</c:v>
                </c:pt>
                <c:pt idx="9">
                  <c:v>0.4900000000000001</c:v>
                </c:pt>
                <c:pt idx="10">
                  <c:v>0.50000000000000011</c:v>
                </c:pt>
              </c:numCache>
            </c:numRef>
          </c:val>
          <c:extLst>
            <c:ext xmlns:c16="http://schemas.microsoft.com/office/drawing/2014/chart" uri="{C3380CC4-5D6E-409C-BE32-E72D297353CC}">
              <c16:uniqueId val="{00000000-8846-486E-877F-E562D3BAFC3B}"/>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products sourced by all suppliers that are certified to a third-party environmental and/or social standard</a:t>
            </a:r>
          </a:p>
        </c:rich>
      </c:tx>
      <c:overlay val="0"/>
      <c:spPr>
        <a:noFill/>
        <a:ln>
          <a:noFill/>
        </a:ln>
        <a:effectLst/>
      </c:spPr>
    </c:title>
    <c:autoTitleDeleted val="0"/>
    <c:plotArea>
      <c:layout/>
      <c:barChart>
        <c:barDir val="col"/>
        <c:grouping val="clustered"/>
        <c:varyColors val="0"/>
        <c:ser>
          <c:idx val="0"/>
          <c:order val="0"/>
          <c:tx>
            <c:strRef>
              <c:f>'Graphs (2)'!$C$306</c:f>
              <c:strCache>
                <c:ptCount val="1"/>
                <c:pt idx="0">
                  <c:v>Standard 1</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(2)'!$D$305:$N$305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(2)'!$D$306:$N$306</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c:ext xmlns:c16="http://schemas.microsoft.com/office/drawing/2014/chart" uri="{C3380CC4-5D6E-409C-BE32-E72D297353CC}">
              <c16:uniqueId val="{00000000-6EBD-456E-8E2A-AEB082C45E9C}"/>
            </c:ext>
          </c:extLst>
        </c:ser>
        <c:ser>
          <c:idx val="1"/>
          <c:order val="1"/>
          <c:tx>
            <c:strRef>
              <c:f>'Graphs (2)'!$C$307</c:f>
              <c:strCache>
                <c:ptCount val="1"/>
                <c:pt idx="0">
                  <c:v>Standard 2</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(2)'!$D$305:$N$305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(2)'!$D$307:$N$307</c:f>
              <c:numCache>
                <c:formatCode>0%</c:formatCode>
                <c:ptCount val="11"/>
                <c:pt idx="0">
                  <c:v>0.1</c:v>
                </c:pt>
                <c:pt idx="1">
                  <c:v>0.1</c:v>
                </c:pt>
                <c:pt idx="2">
                  <c:v>0.1</c:v>
                </c:pt>
                <c:pt idx="3">
                  <c:v>0.1</c:v>
                </c:pt>
                <c:pt idx="4">
                  <c:v>0.1</c:v>
                </c:pt>
                <c:pt idx="5">
                  <c:v>0.1</c:v>
                </c:pt>
                <c:pt idx="6">
                  <c:v>0.1</c:v>
                </c:pt>
                <c:pt idx="7">
                  <c:v>0.1</c:v>
                </c:pt>
                <c:pt idx="8">
                  <c:v>0.1</c:v>
                </c:pt>
                <c:pt idx="9">
                  <c:v>0.1</c:v>
                </c:pt>
                <c:pt idx="10">
                  <c:v>0.1</c:v>
                </c:pt>
              </c:numCache>
            </c:numRef>
          </c:val>
          <c:extLst>
            <c:ext xmlns:c16="http://schemas.microsoft.com/office/drawing/2014/chart" uri="{C3380CC4-5D6E-409C-BE32-E72D297353CC}">
              <c16:uniqueId val="{00000001-6EBD-456E-8E2A-AEB082C45E9C}"/>
            </c:ext>
          </c:extLst>
        </c:ser>
        <c:ser>
          <c:idx val="2"/>
          <c:order val="2"/>
          <c:tx>
            <c:strRef>
              <c:f>'Graphs (2)'!$C$308</c:f>
              <c:strCache>
                <c:ptCount val="1"/>
                <c:pt idx="0">
                  <c:v>Standard 3</c:v>
                </c:pt>
              </c:strCache>
            </c:strRef>
          </c:tx>
          <c:spPr>
            <a:ln>
              <a:solidFill>
                <a:sysClr val="windowText" lastClr="000000"/>
              </a:solidFill>
            </a:ln>
          </c:spPr>
          <c:invertIfNegative val="0"/>
          <c:dLbls>
            <c:spPr>
              <a:noFill/>
              <a:ln>
                <a:noFill/>
              </a:ln>
              <a:effectLst/>
            </c:spPr>
            <c:txPr>
              <a:bodyPr wrap="square" lIns="38100" tIns="19050" rIns="38100" bIns="19050" anchor="ctr">
                <a:spAutoFit/>
              </a:bodyPr>
              <a:lstStyle/>
              <a:p>
                <a:pPr>
                  <a:defRPr b="1" i="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'Graphs (2)'!$D$305:$N$305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(2)'!$D$308:$N$308</c:f>
              <c:numCache>
                <c:formatCode>0%</c:formatCode>
                <c:ptCount val="11"/>
                <c:pt idx="0">
                  <c:v>0.1</c:v>
                </c:pt>
                <c:pt idx="1">
                  <c:v>0.11</c:v>
                </c:pt>
                <c:pt idx="2">
                  <c:v>0.12</c:v>
                </c:pt>
                <c:pt idx="3">
                  <c:v>0.13</c:v>
                </c:pt>
                <c:pt idx="4">
                  <c:v>0.14000000000000001</c:v>
                </c:pt>
                <c:pt idx="5">
                  <c:v>0.15000000000000002</c:v>
                </c:pt>
                <c:pt idx="6">
                  <c:v>0.16000000000000003</c:v>
                </c:pt>
                <c:pt idx="7">
                  <c:v>0.17000000000000004</c:v>
                </c:pt>
                <c:pt idx="8">
                  <c:v>0.18000000000000005</c:v>
                </c:pt>
                <c:pt idx="9">
                  <c:v>0.19000000000000006</c:v>
                </c:pt>
                <c:pt idx="10">
                  <c:v>0.20000000000000007</c:v>
                </c:pt>
              </c:numCache>
            </c:numRef>
          </c:val>
          <c:extLst>
            <c:ext xmlns:c16="http://schemas.microsoft.com/office/drawing/2014/chart" uri="{C3380CC4-5D6E-409C-BE32-E72D297353CC}">
              <c16:uniqueId val="{00000002-6EBD-456E-8E2A-AEB082C45E9C}"/>
            </c:ext>
          </c:extLst>
        </c:ser>
        <c:dLbls>
          <c:dLblPos val="outEnd"/>
          <c:showLegendKey val="0"/>
          <c:showVal val="1"/>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legend>
      <c:legendPos val="t"/>
      <c:overlay val="0"/>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suppliers and contract production facilities conducted the Human Rights Impact Assessments (HRIAs) or another third-party standard audit</a:t>
            </a:r>
          </a:p>
        </c:rich>
      </c:tx>
      <c:overlay val="0"/>
      <c:spPr>
        <a:noFill/>
        <a:ln>
          <a:noFill/>
        </a:ln>
        <a:effectLst/>
      </c:spPr>
    </c:title>
    <c:autoTitleDeleted val="0"/>
    <c:plotArea>
      <c:layout/>
      <c:barChart>
        <c:barDir val="col"/>
        <c:grouping val="clustered"/>
        <c:varyColors val="0"/>
        <c:ser>
          <c:idx val="0"/>
          <c:order val="0"/>
          <c:tx>
            <c:strRef>
              <c:f>'Graphs (2)'!$C$315</c:f>
              <c:strCache>
                <c:ptCount val="1"/>
                <c:pt idx="0">
                  <c:v>% of suppliers and contract production facilities conducted the Human Rights Impact Assessments (HRIAs) or another third-party standard audit</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(2)'!$D$314:$N$314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(2)'!$D$315:$N$315</c:f>
              <c:numCache>
                <c:formatCode>0%</c:formatCode>
                <c:ptCount val="11"/>
                <c:pt idx="0">
                  <c:v>0.2</c:v>
                </c:pt>
                <c:pt idx="1">
                  <c:v>0.22</c:v>
                </c:pt>
                <c:pt idx="2">
                  <c:v>0.24</c:v>
                </c:pt>
                <c:pt idx="3">
                  <c:v>0.26</c:v>
                </c:pt>
                <c:pt idx="4">
                  <c:v>0.28000000000000003</c:v>
                </c:pt>
                <c:pt idx="5">
                  <c:v>0.30000000000000004</c:v>
                </c:pt>
                <c:pt idx="6">
                  <c:v>0.32000000000000006</c:v>
                </c:pt>
                <c:pt idx="7">
                  <c:v>0.34000000000000008</c:v>
                </c:pt>
                <c:pt idx="8">
                  <c:v>0.3600000000000001</c:v>
                </c:pt>
                <c:pt idx="9">
                  <c:v>0.38000000000000012</c:v>
                </c:pt>
                <c:pt idx="10">
                  <c:v>0.40000000000000013</c:v>
                </c:pt>
              </c:numCache>
            </c:numRef>
          </c:val>
          <c:extLst>
            <c:ext xmlns:c16="http://schemas.microsoft.com/office/drawing/2014/chart" uri="{C3380CC4-5D6E-409C-BE32-E72D297353CC}">
              <c16:uniqueId val="{00000000-D185-4CBC-A879-F5841A908DDB}"/>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noncompliance in current year</a:t>
            </a:r>
          </a:p>
        </c:rich>
      </c:tx>
      <c:overlay val="0"/>
      <c:spPr>
        <a:noFill/>
        <a:ln>
          <a:noFill/>
        </a:ln>
        <a:effectLst/>
      </c:spPr>
    </c:title>
    <c:autoTitleDeleted val="0"/>
    <c:plotArea>
      <c:layout/>
      <c:barChart>
        <c:barDir val="col"/>
        <c:grouping val="clustered"/>
        <c:varyColors val="0"/>
        <c:ser>
          <c:idx val="0"/>
          <c:order val="0"/>
          <c:tx>
            <c:strRef>
              <c:f>'Graphs (2)'!$C$319</c:f>
              <c:strCache>
                <c:ptCount val="1"/>
                <c:pt idx="0">
                  <c:v>% of noncompliance in current year</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(2)'!$D$318:$N$318</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(2)'!$D$319:$N$319</c:f>
              <c:numCache>
                <c:formatCode>0%</c:formatCode>
                <c:ptCount val="11"/>
                <c:pt idx="0">
                  <c:v>0.1</c:v>
                </c:pt>
                <c:pt idx="1">
                  <c:v>9.0000000000000011E-2</c:v>
                </c:pt>
                <c:pt idx="2">
                  <c:v>8.0000000000000016E-2</c:v>
                </c:pt>
                <c:pt idx="3">
                  <c:v>7.0000000000000021E-2</c:v>
                </c:pt>
                <c:pt idx="4">
                  <c:v>6.0000000000000019E-2</c:v>
                </c:pt>
                <c:pt idx="5">
                  <c:v>5.0000000000000017E-2</c:v>
                </c:pt>
                <c:pt idx="6">
                  <c:v>4.0000000000000015E-2</c:v>
                </c:pt>
                <c:pt idx="7">
                  <c:v>3.0000000000000013E-2</c:v>
                </c:pt>
                <c:pt idx="8">
                  <c:v>2.0000000000000011E-2</c:v>
                </c:pt>
                <c:pt idx="9">
                  <c:v>1.0000000000000011E-2</c:v>
                </c:pt>
                <c:pt idx="10">
                  <c:v>0</c:v>
                </c:pt>
              </c:numCache>
            </c:numRef>
          </c:val>
          <c:extLst>
            <c:ext xmlns:c16="http://schemas.microsoft.com/office/drawing/2014/chart" uri="{C3380CC4-5D6E-409C-BE32-E72D297353CC}">
              <c16:uniqueId val="{00000000-75DE-4577-B92E-C805AAF48C26}"/>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Turnover</a:t>
            </a:r>
          </a:p>
        </c:rich>
      </c:tx>
      <c:overlay val="0"/>
      <c:spPr>
        <a:noFill/>
        <a:ln>
          <a:noFill/>
        </a:ln>
        <a:effectLst/>
      </c:spPr>
    </c:title>
    <c:autoTitleDeleted val="0"/>
    <c:plotArea>
      <c:layout/>
      <c:barChart>
        <c:barDir val="col"/>
        <c:grouping val="stacked"/>
        <c:varyColors val="0"/>
        <c:ser>
          <c:idx val="0"/>
          <c:order val="0"/>
          <c:tx>
            <c:strRef>
              <c:f>'Sample Graphs'!$C$126</c:f>
              <c:strCache>
                <c:ptCount val="1"/>
                <c:pt idx="0">
                  <c:v>Voluntary Turnover</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Graphs'!$D$125:$N$125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Graphs'!$D$126:$N$126</c:f>
              <c:numCache>
                <c:formatCode>0%</c:formatCode>
                <c:ptCount val="11"/>
                <c:pt idx="0">
                  <c:v>0.02</c:v>
                </c:pt>
                <c:pt idx="1">
                  <c:v>0.02</c:v>
                </c:pt>
                <c:pt idx="2">
                  <c:v>0.02</c:v>
                </c:pt>
                <c:pt idx="3">
                  <c:v>0.02</c:v>
                </c:pt>
                <c:pt idx="4">
                  <c:v>0.02</c:v>
                </c:pt>
                <c:pt idx="5">
                  <c:v>0.02</c:v>
                </c:pt>
                <c:pt idx="6">
                  <c:v>0.02</c:v>
                </c:pt>
                <c:pt idx="7">
                  <c:v>0.02</c:v>
                </c:pt>
                <c:pt idx="8">
                  <c:v>0.02</c:v>
                </c:pt>
                <c:pt idx="9">
                  <c:v>0.02</c:v>
                </c:pt>
                <c:pt idx="10">
                  <c:v>0.02</c:v>
                </c:pt>
              </c:numCache>
            </c:numRef>
          </c:val>
          <c:extLst>
            <c:ext xmlns:c16="http://schemas.microsoft.com/office/drawing/2014/chart" uri="{C3380CC4-5D6E-409C-BE32-E72D297353CC}">
              <c16:uniqueId val="{00000000-839E-4B7D-A928-A689A58ED149}"/>
            </c:ext>
          </c:extLst>
        </c:ser>
        <c:ser>
          <c:idx val="1"/>
          <c:order val="1"/>
          <c:tx>
            <c:strRef>
              <c:f>'Sample Graphs'!$C$127</c:f>
              <c:strCache>
                <c:ptCount val="1"/>
                <c:pt idx="0">
                  <c:v>Involuntary Turnover</c:v>
                </c:pt>
              </c:strCache>
            </c:strRef>
          </c:tx>
          <c:spPr>
            <a:solidFill>
              <a:schemeClr val="accent2"/>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Graphs'!$D$125:$N$125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Graphs'!$D$127:$N$127</c:f>
              <c:numCache>
                <c:formatCode>0%</c:formatCode>
                <c:ptCount val="11"/>
                <c:pt idx="0">
                  <c:v>0.05</c:v>
                </c:pt>
                <c:pt idx="1">
                  <c:v>0.05</c:v>
                </c:pt>
                <c:pt idx="2">
                  <c:v>0.05</c:v>
                </c:pt>
                <c:pt idx="3">
                  <c:v>0.05</c:v>
                </c:pt>
                <c:pt idx="4">
                  <c:v>0.05</c:v>
                </c:pt>
                <c:pt idx="5">
                  <c:v>0.05</c:v>
                </c:pt>
                <c:pt idx="6">
                  <c:v>0.05</c:v>
                </c:pt>
                <c:pt idx="7">
                  <c:v>0.05</c:v>
                </c:pt>
                <c:pt idx="8">
                  <c:v>0.05</c:v>
                </c:pt>
                <c:pt idx="9">
                  <c:v>0.05</c:v>
                </c:pt>
                <c:pt idx="10">
                  <c:v>0.05</c:v>
                </c:pt>
              </c:numCache>
            </c:numRef>
          </c:val>
          <c:extLst>
            <c:ext xmlns:c16="http://schemas.microsoft.com/office/drawing/2014/chart" uri="{C3380CC4-5D6E-409C-BE32-E72D297353CC}">
              <c16:uniqueId val="{00000001-839E-4B7D-A928-A689A58ED149}"/>
            </c:ext>
          </c:extLst>
        </c:ser>
        <c:ser>
          <c:idx val="2"/>
          <c:order val="2"/>
          <c:tx>
            <c:strRef>
              <c:f>'Sample Graphs'!$C$128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Graphs'!$D$125:$N$125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Graphs'!$D$128:$N$128</c:f>
              <c:numCache>
                <c:formatCode>0%</c:formatCode>
                <c:ptCount val="1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numCache>
            </c:numRef>
          </c:val>
          <c:extLst>
            <c:ext xmlns:c16="http://schemas.microsoft.com/office/drawing/2014/chart" uri="{C3380CC4-5D6E-409C-BE32-E72D297353CC}">
              <c16:uniqueId val="{00000002-839E-4B7D-A928-A689A58ED149}"/>
            </c:ext>
          </c:extLst>
        </c:ser>
        <c:dLbls>
          <c:dLblPos val="ctr"/>
          <c:showLegendKey val="0"/>
          <c:showVal val="1"/>
          <c:showCatName val="0"/>
          <c:showSerName val="0"/>
          <c:showPercent val="0"/>
          <c:showBubbleSize val="0"/>
        </c:dLbls>
        <c:gapWidth val="75"/>
        <c:overlap val="100"/>
        <c:axId val="1156037696"/>
        <c:axId val="908639120"/>
      </c:barChart>
      <c:catAx>
        <c:axId val="1156037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639120"/>
        <c:crosses val="autoZero"/>
        <c:auto val="1"/>
        <c:lblAlgn val="ctr"/>
        <c:lblOffset val="100"/>
        <c:noMultiLvlLbl val="0"/>
      </c:catAx>
      <c:valAx>
        <c:axId val="9086391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156037696"/>
        <c:crosses val="autoZero"/>
        <c:crossBetween val="between"/>
      </c:valAx>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Percentage of contract employees paid a minimum wage</a:t>
            </a:r>
          </a:p>
        </c:rich>
      </c:tx>
      <c:overlay val="0"/>
      <c:spPr>
        <a:noFill/>
        <a:ln>
          <a:noFill/>
        </a:ln>
        <a:effectLst/>
      </c:spPr>
    </c:title>
    <c:autoTitleDeleted val="0"/>
    <c:plotArea>
      <c:layout/>
      <c:barChart>
        <c:barDir val="col"/>
        <c:grouping val="clustered"/>
        <c:varyColors val="0"/>
        <c:ser>
          <c:idx val="0"/>
          <c:order val="0"/>
          <c:tx>
            <c:strRef>
              <c:f>'Graphs (2)'!$C$330</c:f>
              <c:strCache>
                <c:ptCount val="1"/>
                <c:pt idx="0">
                  <c:v>Percentage of contract employees paid a minimum wage</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(2)'!$D$329:$N$329</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(2)'!$D$330:$N$330</c:f>
              <c:numCache>
                <c:formatCode>0%</c:formatCode>
                <c:ptCount val="11"/>
                <c:pt idx="0">
                  <c:v>0.3</c:v>
                </c:pt>
                <c:pt idx="1">
                  <c:v>0.28999999999999998</c:v>
                </c:pt>
                <c:pt idx="2">
                  <c:v>0.27999999999999997</c:v>
                </c:pt>
                <c:pt idx="3">
                  <c:v>0.26999999999999996</c:v>
                </c:pt>
                <c:pt idx="4">
                  <c:v>0.25999999999999995</c:v>
                </c:pt>
                <c:pt idx="5">
                  <c:v>0.24999999999999994</c:v>
                </c:pt>
                <c:pt idx="6">
                  <c:v>0.23999999999999994</c:v>
                </c:pt>
                <c:pt idx="7">
                  <c:v>0.22999999999999993</c:v>
                </c:pt>
                <c:pt idx="8">
                  <c:v>0.21999999999999992</c:v>
                </c:pt>
                <c:pt idx="9">
                  <c:v>0.20999999999999991</c:v>
                </c:pt>
                <c:pt idx="10">
                  <c:v>0.1999999999999999</c:v>
                </c:pt>
              </c:numCache>
            </c:numRef>
          </c:val>
          <c:extLst>
            <c:ext xmlns:c16="http://schemas.microsoft.com/office/drawing/2014/chart" uri="{C3380CC4-5D6E-409C-BE32-E72D297353CC}">
              <c16:uniqueId val="{00000000-097C-4212-919B-DFB810A348BE}"/>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Living Wage by Employment</a:t>
            </a:r>
            <a:r>
              <a:rPr lang="en-US" b="1" baseline="0"/>
              <a:t> Type</a:t>
            </a:r>
            <a:endParaRPr lang="en-US" b="1"/>
          </a:p>
        </c:rich>
      </c:tx>
      <c:overlay val="0"/>
      <c:spPr>
        <a:noFill/>
        <a:ln>
          <a:noFill/>
        </a:ln>
        <a:effectLst/>
      </c:spPr>
    </c:title>
    <c:autoTitleDeleted val="0"/>
    <c:plotArea>
      <c:layout/>
      <c:barChart>
        <c:barDir val="col"/>
        <c:grouping val="clustered"/>
        <c:varyColors val="0"/>
        <c:ser>
          <c:idx val="0"/>
          <c:order val="0"/>
          <c:tx>
            <c:strRef>
              <c:f>'Graphs (2)'!$C$336</c:f>
              <c:strCache>
                <c:ptCount val="1"/>
                <c:pt idx="0">
                  <c:v>Contract employees</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(2)'!$D$335:$N$335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(2)'!$D$336:$N$336</c:f>
              <c:numCache>
                <c:formatCode>0%</c:formatCode>
                <c:ptCount val="11"/>
                <c:pt idx="0">
                  <c:v>0.5</c:v>
                </c:pt>
                <c:pt idx="1">
                  <c:v>0.51</c:v>
                </c:pt>
                <c:pt idx="2">
                  <c:v>0.52</c:v>
                </c:pt>
                <c:pt idx="3">
                  <c:v>0.53</c:v>
                </c:pt>
                <c:pt idx="4">
                  <c:v>0.54</c:v>
                </c:pt>
                <c:pt idx="5">
                  <c:v>0.55000000000000004</c:v>
                </c:pt>
                <c:pt idx="6">
                  <c:v>0.56000000000000005</c:v>
                </c:pt>
                <c:pt idx="7">
                  <c:v>0.57000000000000006</c:v>
                </c:pt>
                <c:pt idx="8">
                  <c:v>0.58000000000000007</c:v>
                </c:pt>
                <c:pt idx="9">
                  <c:v>0.59000000000000008</c:v>
                </c:pt>
                <c:pt idx="10">
                  <c:v>0.60000000000000009</c:v>
                </c:pt>
              </c:numCache>
            </c:numRef>
          </c:val>
          <c:extLst>
            <c:ext xmlns:c16="http://schemas.microsoft.com/office/drawing/2014/chart" uri="{C3380CC4-5D6E-409C-BE32-E72D297353CC}">
              <c16:uniqueId val="{00000000-FC44-4E62-9499-E443F82C3270}"/>
            </c:ext>
          </c:extLst>
        </c:ser>
        <c:ser>
          <c:idx val="1"/>
          <c:order val="1"/>
          <c:tx>
            <c:strRef>
              <c:f>'Graphs (2)'!$C$337</c:f>
              <c:strCache>
                <c:ptCount val="1"/>
                <c:pt idx="0">
                  <c:v>Migrant employees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(2)'!$D$335:$N$335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(2)'!$D$337:$N$337</c:f>
              <c:numCache>
                <c:formatCode>0%</c:formatCode>
                <c:ptCount val="11"/>
                <c:pt idx="0">
                  <c:v>0.3</c:v>
                </c:pt>
                <c:pt idx="1">
                  <c:v>0.31</c:v>
                </c:pt>
                <c:pt idx="2">
                  <c:v>0.32</c:v>
                </c:pt>
                <c:pt idx="3">
                  <c:v>0.33</c:v>
                </c:pt>
                <c:pt idx="4">
                  <c:v>0.34</c:v>
                </c:pt>
                <c:pt idx="5">
                  <c:v>0.35000000000000003</c:v>
                </c:pt>
                <c:pt idx="6">
                  <c:v>0.36000000000000004</c:v>
                </c:pt>
                <c:pt idx="7">
                  <c:v>0.37000000000000005</c:v>
                </c:pt>
                <c:pt idx="8">
                  <c:v>0.38000000000000006</c:v>
                </c:pt>
                <c:pt idx="9">
                  <c:v>0.39000000000000007</c:v>
                </c:pt>
                <c:pt idx="10">
                  <c:v>0.40000000000000008</c:v>
                </c:pt>
              </c:numCache>
            </c:numRef>
          </c:val>
          <c:extLst>
            <c:ext xmlns:c16="http://schemas.microsoft.com/office/drawing/2014/chart" uri="{C3380CC4-5D6E-409C-BE32-E72D297353CC}">
              <c16:uniqueId val="{00000001-FC44-4E62-9499-E443F82C3270}"/>
            </c:ext>
          </c:extLst>
        </c:ser>
        <c:ser>
          <c:idx val="2"/>
          <c:order val="2"/>
          <c:tx>
            <c:strRef>
              <c:f>'Graphs (2)'!$C$338</c:f>
              <c:strCache>
                <c:ptCount val="1"/>
                <c:pt idx="0">
                  <c:v>Seasonal employees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(2)'!$D$335:$N$335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(2)'!$D$338:$N$338</c:f>
              <c:numCache>
                <c:formatCode>0%</c:formatCode>
                <c:ptCount val="11"/>
                <c:pt idx="0">
                  <c:v>0.3</c:v>
                </c:pt>
                <c:pt idx="1">
                  <c:v>0.31</c:v>
                </c:pt>
                <c:pt idx="2">
                  <c:v>0.32</c:v>
                </c:pt>
                <c:pt idx="3">
                  <c:v>0.33</c:v>
                </c:pt>
                <c:pt idx="4">
                  <c:v>0.34</c:v>
                </c:pt>
                <c:pt idx="5">
                  <c:v>0.35000000000000003</c:v>
                </c:pt>
                <c:pt idx="6">
                  <c:v>0.36000000000000004</c:v>
                </c:pt>
                <c:pt idx="7">
                  <c:v>0.37000000000000005</c:v>
                </c:pt>
                <c:pt idx="8">
                  <c:v>0.38000000000000006</c:v>
                </c:pt>
                <c:pt idx="9">
                  <c:v>0.39000000000000007</c:v>
                </c:pt>
                <c:pt idx="10">
                  <c:v>0.40000000000000008</c:v>
                </c:pt>
              </c:numCache>
            </c:numRef>
          </c:val>
          <c:extLst>
            <c:ext xmlns:c16="http://schemas.microsoft.com/office/drawing/2014/chart" uri="{C3380CC4-5D6E-409C-BE32-E72D297353CC}">
              <c16:uniqueId val="{00000002-FC44-4E62-9499-E443F82C3270}"/>
            </c:ext>
          </c:extLst>
        </c:ser>
        <c:ser>
          <c:idx val="3"/>
          <c:order val="3"/>
          <c:tx>
            <c:strRef>
              <c:f>'Graphs (2)'!$C$339</c:f>
              <c:strCache>
                <c:ptCount val="1"/>
                <c:pt idx="0">
                  <c:v>Full-time employees</c:v>
                </c:pt>
              </c:strCache>
            </c:strRef>
          </c:tx>
          <c:spPr>
            <a:solidFill>
              <a:schemeClr val="accent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(2)'!$D$335:$N$335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(2)'!$D$339:$N$339</c:f>
              <c:numCache>
                <c:formatCode>0%</c:formatCode>
                <c:ptCount val="11"/>
                <c:pt idx="0">
                  <c:v>0.7</c:v>
                </c:pt>
                <c:pt idx="1">
                  <c:v>0.7</c:v>
                </c:pt>
                <c:pt idx="2">
                  <c:v>0.7</c:v>
                </c:pt>
                <c:pt idx="3">
                  <c:v>0.7</c:v>
                </c:pt>
                <c:pt idx="4">
                  <c:v>0.7</c:v>
                </c:pt>
                <c:pt idx="5">
                  <c:v>0.7</c:v>
                </c:pt>
                <c:pt idx="6">
                  <c:v>0.7</c:v>
                </c:pt>
                <c:pt idx="7">
                  <c:v>0.7</c:v>
                </c:pt>
                <c:pt idx="8">
                  <c:v>0.7</c:v>
                </c:pt>
                <c:pt idx="9">
                  <c:v>0.7</c:v>
                </c:pt>
                <c:pt idx="10">
                  <c:v>0.7</c:v>
                </c:pt>
              </c:numCache>
            </c:numRef>
          </c:val>
          <c:extLst>
            <c:ext xmlns:c16="http://schemas.microsoft.com/office/drawing/2014/chart" uri="{C3380CC4-5D6E-409C-BE32-E72D297353CC}">
              <c16:uniqueId val="{00000003-FC44-4E62-9499-E443F82C3270}"/>
            </c:ext>
          </c:extLst>
        </c:ser>
        <c:dLbls>
          <c:dLblPos val="outEnd"/>
          <c:showLegendKey val="0"/>
          <c:showVal val="1"/>
          <c:showCatName val="0"/>
          <c:showSerName val="0"/>
          <c:showPercent val="0"/>
          <c:showBubbleSize val="0"/>
        </c:dLbls>
        <c:gapWidth val="75"/>
        <c:overlap val="-27"/>
        <c:axId val="1579862783"/>
        <c:axId val="1271453407"/>
      </c:barChart>
      <c:catAx>
        <c:axId val="1579862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1453407"/>
        <c:crosses val="autoZero"/>
        <c:auto val="1"/>
        <c:lblAlgn val="ctr"/>
        <c:lblOffset val="100"/>
        <c:noMultiLvlLbl val="0"/>
      </c:catAx>
      <c:valAx>
        <c:axId val="127145340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1579862783"/>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Percentage of facilities with protocols for protecting employees from high temperatures</a:t>
            </a:r>
          </a:p>
        </c:rich>
      </c:tx>
      <c:overlay val="0"/>
      <c:spPr>
        <a:noFill/>
        <a:ln>
          <a:noFill/>
        </a:ln>
        <a:effectLst/>
      </c:spPr>
    </c:title>
    <c:autoTitleDeleted val="0"/>
    <c:plotArea>
      <c:layout/>
      <c:barChart>
        <c:barDir val="col"/>
        <c:grouping val="clustered"/>
        <c:varyColors val="0"/>
        <c:ser>
          <c:idx val="0"/>
          <c:order val="0"/>
          <c:tx>
            <c:strRef>
              <c:f>'Graphs (2)'!$C$343</c:f>
              <c:strCache>
                <c:ptCount val="1"/>
                <c:pt idx="0">
                  <c:v>Percentage of facilities with protocols for protecting employees from high temperatures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 (2)'!$D$342:$N$342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'Graphs (2)'!$D$343:$N$343</c:f>
              <c:numCache>
                <c:formatCode>0%</c:formatCode>
                <c:ptCount val="11"/>
                <c:pt idx="0">
                  <c:v>0.95</c:v>
                </c:pt>
                <c:pt idx="1">
                  <c:v>0.95</c:v>
                </c:pt>
                <c:pt idx="2">
                  <c:v>0.95</c:v>
                </c:pt>
                <c:pt idx="3">
                  <c:v>0.95</c:v>
                </c:pt>
                <c:pt idx="4">
                  <c:v>0.95</c:v>
                </c:pt>
                <c:pt idx="5">
                  <c:v>0.95</c:v>
                </c:pt>
                <c:pt idx="6">
                  <c:v>0.95</c:v>
                </c:pt>
                <c:pt idx="7">
                  <c:v>0.95</c:v>
                </c:pt>
                <c:pt idx="8">
                  <c:v>0.95</c:v>
                </c:pt>
                <c:pt idx="9">
                  <c:v>0.95</c:v>
                </c:pt>
                <c:pt idx="10">
                  <c:v>0.95</c:v>
                </c:pt>
              </c:numCache>
            </c:numRef>
          </c:val>
          <c:extLst>
            <c:ext xmlns:c16="http://schemas.microsoft.com/office/drawing/2014/chart" uri="{C3380CC4-5D6E-409C-BE32-E72D297353CC}">
              <c16:uniqueId val="{00000000-B098-4F84-AD18-98463133FD8C}"/>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Total Water Consumed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'Sample Graphs'!$C$253</c:f>
              <c:strCache>
                <c:ptCount val="1"/>
                <c:pt idx="0">
                  <c:v>Total water consumed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Graphs'!$D$252:$N$252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Graphs'!$D$253:$N$253</c:f>
              <c:numCache>
                <c:formatCode>#,##0</c:formatCode>
                <c:ptCount val="11"/>
                <c:pt idx="0">
                  <c:v>100000</c:v>
                </c:pt>
                <c:pt idx="1">
                  <c:v>95000</c:v>
                </c:pt>
                <c:pt idx="2">
                  <c:v>90000</c:v>
                </c:pt>
                <c:pt idx="3">
                  <c:v>85000</c:v>
                </c:pt>
                <c:pt idx="4">
                  <c:v>80000</c:v>
                </c:pt>
                <c:pt idx="5">
                  <c:v>75000</c:v>
                </c:pt>
                <c:pt idx="6">
                  <c:v>70000</c:v>
                </c:pt>
                <c:pt idx="7">
                  <c:v>65000</c:v>
                </c:pt>
                <c:pt idx="8">
                  <c:v>60000</c:v>
                </c:pt>
                <c:pt idx="9">
                  <c:v>55000</c:v>
                </c:pt>
                <c:pt idx="10">
                  <c:v>50000</c:v>
                </c:pt>
              </c:numCache>
            </c:numRef>
          </c:val>
          <c:extLst>
            <c:ext xmlns:c16="http://schemas.microsoft.com/office/drawing/2014/chart" uri="{C3380CC4-5D6E-409C-BE32-E72D297353CC}">
              <c16:uniqueId val="{00000000-0DD8-4B14-B0B6-7976F796D3E0}"/>
            </c:ext>
          </c:extLst>
        </c:ser>
        <c:dLbls>
          <c:dLblPos val="outEnd"/>
          <c:showLegendKey val="0"/>
          <c:showVal val="1"/>
          <c:showCatName val="0"/>
          <c:showSerName val="0"/>
          <c:showPercent val="0"/>
          <c:showBubbleSize val="0"/>
        </c:dLbls>
        <c:gapWidth val="75"/>
        <c:overlap val="-27"/>
        <c:axId val="914549856"/>
        <c:axId val="1254504176"/>
      </c:barChart>
      <c:catAx>
        <c:axId val="914549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4176"/>
        <c:crosses val="autoZero"/>
        <c:auto val="1"/>
        <c:lblAlgn val="ctr"/>
        <c:lblOffset val="100"/>
        <c:noMultiLvlLbl val="0"/>
      </c:catAx>
      <c:valAx>
        <c:axId val="1254504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91454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 of suppliers in compliance with wastewater discharge permits and/or contractual agreements</a:t>
            </a:r>
          </a:p>
        </c:rich>
      </c:tx>
      <c:overlay val="0"/>
      <c:spPr>
        <a:noFill/>
        <a:ln>
          <a:noFill/>
        </a:ln>
        <a:effectLst/>
      </c:spPr>
    </c:title>
    <c:autoTitleDeleted val="0"/>
    <c:plotArea>
      <c:layout/>
      <c:barChart>
        <c:barDir val="col"/>
        <c:grouping val="clustered"/>
        <c:varyColors val="0"/>
        <c:ser>
          <c:idx val="0"/>
          <c:order val="0"/>
          <c:tx>
            <c:strRef>
              <c:f>'Sample Graphs'!$C$263</c:f>
              <c:strCache>
                <c:ptCount val="1"/>
                <c:pt idx="0">
                  <c:v>% of suppliers in compliance with wastewater discharge permits and/or contractual agreements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Graphs'!$D$262:$N$262</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Graphs'!$D$263:$N$263</c:f>
              <c:numCache>
                <c:formatCode>0%</c:formatCode>
                <c:ptCount val="11"/>
                <c:pt idx="0">
                  <c:v>0.8</c:v>
                </c:pt>
                <c:pt idx="1">
                  <c:v>0.81</c:v>
                </c:pt>
                <c:pt idx="2">
                  <c:v>0.82000000000000006</c:v>
                </c:pt>
                <c:pt idx="3">
                  <c:v>0.83000000000000007</c:v>
                </c:pt>
                <c:pt idx="4">
                  <c:v>0.84000000000000008</c:v>
                </c:pt>
                <c:pt idx="5">
                  <c:v>0.85000000000000009</c:v>
                </c:pt>
                <c:pt idx="6">
                  <c:v>0.8600000000000001</c:v>
                </c:pt>
                <c:pt idx="7">
                  <c:v>0.87000000000000011</c:v>
                </c:pt>
                <c:pt idx="8">
                  <c:v>0.88000000000000012</c:v>
                </c:pt>
                <c:pt idx="9">
                  <c:v>0.89000000000000012</c:v>
                </c:pt>
                <c:pt idx="10">
                  <c:v>0.90000000000000013</c:v>
                </c:pt>
              </c:numCache>
            </c:numRef>
          </c:val>
          <c:extLst>
            <c:ext xmlns:c16="http://schemas.microsoft.com/office/drawing/2014/chart" uri="{C3380CC4-5D6E-409C-BE32-E72D297353CC}">
              <c16:uniqueId val="{00000000-75E1-49A9-815C-EC874708FA2A}"/>
            </c:ext>
          </c:extLst>
        </c:ser>
        <c:dLbls>
          <c:showLegendKey val="0"/>
          <c:showVal val="0"/>
          <c:showCatName val="0"/>
          <c:showSerName val="0"/>
          <c:showPercent val="0"/>
          <c:showBubbleSize val="0"/>
        </c:dLbls>
        <c:gapWidth val="75"/>
        <c:overlap val="-27"/>
        <c:axId val="888767184"/>
        <c:axId val="1254505008"/>
      </c:barChart>
      <c:catAx>
        <c:axId val="88876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5008"/>
        <c:crosses val="autoZero"/>
        <c:auto val="1"/>
        <c:lblAlgn val="ctr"/>
        <c:lblOffset val="100"/>
        <c:noMultiLvlLbl val="0"/>
      </c:catAx>
      <c:valAx>
        <c:axId val="12545050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88767184"/>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Volume of Wastewater Treated and Released</a:t>
            </a:r>
          </a:p>
        </c:rich>
      </c:tx>
      <c:overlay val="0"/>
      <c:spPr>
        <a:noFill/>
        <a:ln>
          <a:noFill/>
        </a:ln>
        <a:effectLst/>
      </c:spPr>
    </c:title>
    <c:autoTitleDeleted val="0"/>
    <c:plotArea>
      <c:layout/>
      <c:barChart>
        <c:barDir val="col"/>
        <c:grouping val="clustered"/>
        <c:varyColors val="0"/>
        <c:ser>
          <c:idx val="0"/>
          <c:order val="0"/>
          <c:tx>
            <c:strRef>
              <c:f>'Sample Graphs'!$C$257</c:f>
              <c:strCache>
                <c:ptCount val="1"/>
                <c:pt idx="0">
                  <c:v>Volume of wastewater treated and released</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'Sample Graphs'!$D$256:$N$256</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'Sample Graphs'!$D$257:$N$257</c:f>
              <c:numCache>
                <c:formatCode>#,##0</c:formatCode>
                <c:ptCount val="11"/>
                <c:pt idx="0">
                  <c:v>100000</c:v>
                </c:pt>
                <c:pt idx="1">
                  <c:v>95000</c:v>
                </c:pt>
                <c:pt idx="2">
                  <c:v>90000</c:v>
                </c:pt>
                <c:pt idx="3">
                  <c:v>85000</c:v>
                </c:pt>
                <c:pt idx="4">
                  <c:v>80000</c:v>
                </c:pt>
                <c:pt idx="5">
                  <c:v>75000</c:v>
                </c:pt>
                <c:pt idx="6">
                  <c:v>70000</c:v>
                </c:pt>
                <c:pt idx="7">
                  <c:v>65000</c:v>
                </c:pt>
                <c:pt idx="8">
                  <c:v>60000</c:v>
                </c:pt>
                <c:pt idx="9">
                  <c:v>55000</c:v>
                </c:pt>
                <c:pt idx="10">
                  <c:v>50000</c:v>
                </c:pt>
              </c:numCache>
            </c:numRef>
          </c:val>
          <c:extLst>
            <c:ext xmlns:c16="http://schemas.microsoft.com/office/drawing/2014/chart" uri="{C3380CC4-5D6E-409C-BE32-E72D297353CC}">
              <c16:uniqueId val="{00000000-C959-4418-9EF2-DA3C60989670}"/>
            </c:ext>
          </c:extLst>
        </c:ser>
        <c:dLbls>
          <c:dLblPos val="outEnd"/>
          <c:showLegendKey val="0"/>
          <c:showVal val="1"/>
          <c:showCatName val="0"/>
          <c:showSerName val="0"/>
          <c:showPercent val="0"/>
          <c:showBubbleSize val="0"/>
        </c:dLbls>
        <c:gapWidth val="75"/>
        <c:overlap val="-27"/>
        <c:axId val="914549856"/>
        <c:axId val="1254504176"/>
      </c:barChart>
      <c:catAx>
        <c:axId val="914549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4504176"/>
        <c:crosses val="autoZero"/>
        <c:auto val="1"/>
        <c:lblAlgn val="ctr"/>
        <c:lblOffset val="100"/>
        <c:noMultiLvlLbl val="0"/>
      </c:catAx>
      <c:valAx>
        <c:axId val="1254504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914549856"/>
        <c:crosses val="autoZero"/>
        <c:crossBetween val="between"/>
      </c:valAx>
    </c:plotArea>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18" Type="http://schemas.openxmlformats.org/officeDocument/2006/relationships/chart" Target="../charts/chart49.xml"/><Relationship Id="rId26" Type="http://schemas.openxmlformats.org/officeDocument/2006/relationships/chart" Target="../charts/chart57.xml"/><Relationship Id="rId3" Type="http://schemas.openxmlformats.org/officeDocument/2006/relationships/chart" Target="../charts/chart34.xml"/><Relationship Id="rId21" Type="http://schemas.openxmlformats.org/officeDocument/2006/relationships/chart" Target="../charts/chart52.xml"/><Relationship Id="rId7" Type="http://schemas.openxmlformats.org/officeDocument/2006/relationships/chart" Target="../charts/chart38.xml"/><Relationship Id="rId12" Type="http://schemas.openxmlformats.org/officeDocument/2006/relationships/chart" Target="../charts/chart43.xml"/><Relationship Id="rId17" Type="http://schemas.openxmlformats.org/officeDocument/2006/relationships/chart" Target="../charts/chart48.xml"/><Relationship Id="rId25" Type="http://schemas.openxmlformats.org/officeDocument/2006/relationships/chart" Target="../charts/chart56.xml"/><Relationship Id="rId2" Type="http://schemas.openxmlformats.org/officeDocument/2006/relationships/chart" Target="../charts/chart33.xml"/><Relationship Id="rId16" Type="http://schemas.openxmlformats.org/officeDocument/2006/relationships/chart" Target="../charts/chart47.xml"/><Relationship Id="rId20" Type="http://schemas.openxmlformats.org/officeDocument/2006/relationships/chart" Target="../charts/chart51.xml"/><Relationship Id="rId29" Type="http://schemas.openxmlformats.org/officeDocument/2006/relationships/chart" Target="../charts/chart60.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24" Type="http://schemas.openxmlformats.org/officeDocument/2006/relationships/chart" Target="../charts/chart55.xml"/><Relationship Id="rId5" Type="http://schemas.openxmlformats.org/officeDocument/2006/relationships/chart" Target="../charts/chart36.xml"/><Relationship Id="rId15" Type="http://schemas.openxmlformats.org/officeDocument/2006/relationships/chart" Target="../charts/chart46.xml"/><Relationship Id="rId23" Type="http://schemas.openxmlformats.org/officeDocument/2006/relationships/chart" Target="../charts/chart54.xml"/><Relationship Id="rId28" Type="http://schemas.openxmlformats.org/officeDocument/2006/relationships/chart" Target="../charts/chart59.xml"/><Relationship Id="rId10" Type="http://schemas.openxmlformats.org/officeDocument/2006/relationships/chart" Target="../charts/chart41.xml"/><Relationship Id="rId19" Type="http://schemas.openxmlformats.org/officeDocument/2006/relationships/chart" Target="../charts/chart50.xml"/><Relationship Id="rId31" Type="http://schemas.openxmlformats.org/officeDocument/2006/relationships/chart" Target="../charts/chart62.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 Id="rId22" Type="http://schemas.openxmlformats.org/officeDocument/2006/relationships/chart" Target="../charts/chart53.xml"/><Relationship Id="rId27" Type="http://schemas.openxmlformats.org/officeDocument/2006/relationships/chart" Target="../charts/chart58.xml"/><Relationship Id="rId30"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8</xdr:col>
      <xdr:colOff>238368</xdr:colOff>
      <xdr:row>0</xdr:row>
      <xdr:rowOff>43687</xdr:rowOff>
    </xdr:from>
    <xdr:ext cx="5334000" cy="2914650"/>
    <xdr:pic>
      <xdr:nvPicPr>
        <xdr:cNvPr id="2" name="image2.png" descr="NYU Stern Center for Sustainable Business - Idealist">
          <a:extLst>
            <a:ext uri="{FF2B5EF4-FFF2-40B4-BE49-F238E27FC236}">
              <a16:creationId xmlns:a16="http://schemas.microsoft.com/office/drawing/2014/main" id="{C67F6C68-993D-46FE-92C8-42397D9E75B5}"/>
            </a:ext>
          </a:extLst>
        </xdr:cNvPr>
        <xdr:cNvPicPr preferRelativeResize="0"/>
      </xdr:nvPicPr>
      <xdr:blipFill>
        <a:blip xmlns:r="http://schemas.openxmlformats.org/officeDocument/2006/relationships" r:embed="rId1" cstate="print"/>
        <a:stretch>
          <a:fillRect/>
        </a:stretch>
      </xdr:blipFill>
      <xdr:spPr>
        <a:xfrm>
          <a:off x="3824738" y="43687"/>
          <a:ext cx="5334000" cy="2914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266700</xdr:colOff>
      <xdr:row>5</xdr:row>
      <xdr:rowOff>47625</xdr:rowOff>
    </xdr:from>
    <xdr:to>
      <xdr:col>16</xdr:col>
      <xdr:colOff>161925</xdr:colOff>
      <xdr:row>39</xdr:row>
      <xdr:rowOff>57150</xdr:rowOff>
    </xdr:to>
    <xdr:sp macro="" textlink="">
      <xdr:nvSpPr>
        <xdr:cNvPr id="2" name="Rectangle 1">
          <a:extLst>
            <a:ext uri="{FF2B5EF4-FFF2-40B4-BE49-F238E27FC236}">
              <a16:creationId xmlns:a16="http://schemas.microsoft.com/office/drawing/2014/main" id="{04E05364-617E-4F00-AB27-BEF52E9FEF57}"/>
            </a:ext>
          </a:extLst>
        </xdr:cNvPr>
        <xdr:cNvSpPr/>
      </xdr:nvSpPr>
      <xdr:spPr>
        <a:xfrm>
          <a:off x="266700" y="952500"/>
          <a:ext cx="9801225" cy="6162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latin typeface="Calibri" panose="020F0502020204030204" pitchFamily="34" charset="0"/>
              <a:cs typeface="Calibri" panose="020F0502020204030204" pitchFamily="34" charset="0"/>
            </a:rPr>
            <a:t>Overview</a:t>
          </a:r>
        </a:p>
        <a:p>
          <a:pPr algn="l"/>
          <a:r>
            <a:rPr lang="en-US" sz="1100" b="0">
              <a:solidFill>
                <a:sysClr val="windowText" lastClr="000000"/>
              </a:solidFill>
              <a:latin typeface="Calibri" panose="020F0502020204030204" pitchFamily="34" charset="0"/>
              <a:cs typeface="Calibri" panose="020F0502020204030204" pitchFamily="34" charset="0"/>
            </a:rPr>
            <a:t>LPs due diligence of the ESG performance of their GPs</a:t>
          </a:r>
          <a:r>
            <a:rPr lang="en-US" sz="1100" b="0" baseline="0">
              <a:solidFill>
                <a:sysClr val="windowText" lastClr="000000"/>
              </a:solidFill>
              <a:latin typeface="Calibri" panose="020F0502020204030204" pitchFamily="34" charset="0"/>
              <a:cs typeface="Calibri" panose="020F0502020204030204" pitchFamily="34" charset="0"/>
            </a:rPr>
            <a:t> generally uses </a:t>
          </a:r>
          <a:r>
            <a:rPr lang="en-US" sz="1100" b="0">
              <a:solidFill>
                <a:sysClr val="windowText" lastClr="000000"/>
              </a:solidFill>
              <a:latin typeface="Calibri" panose="020F0502020204030204" pitchFamily="34" charset="0"/>
              <a:cs typeface="Calibri" panose="020F0502020204030204" pitchFamily="34" charset="0"/>
            </a:rPr>
            <a:t>the ILPA / PRI questionnaire. Because the exhaustive nature</a:t>
          </a:r>
          <a:r>
            <a:rPr lang="en-US" sz="1100" b="0" baseline="0">
              <a:solidFill>
                <a:sysClr val="windowText" lastClr="000000"/>
              </a:solidFill>
              <a:latin typeface="Calibri" panose="020F0502020204030204" pitchFamily="34" charset="0"/>
              <a:cs typeface="Calibri" panose="020F0502020204030204" pitchFamily="34" charset="0"/>
            </a:rPr>
            <a:t> of the questionnaire (500 questions) makes it difficult to prioritize and be strategic, </a:t>
          </a:r>
          <a:r>
            <a:rPr lang="en-US" sz="1100" b="0">
              <a:solidFill>
                <a:sysClr val="windowText" lastClr="000000"/>
              </a:solidFill>
              <a:latin typeface="Calibri" panose="020F0502020204030204" pitchFamily="34" charset="0"/>
              <a:cs typeface="Calibri" panose="020F0502020204030204" pitchFamily="34" charset="0"/>
            </a:rPr>
            <a:t>CSB developed this tool to help LPs to take that initial work and drill down to to improve due diligence and provide a mechanism for ongoing engagement and improvement. This tool maps the ILPA questionnaire relevant items against five key areas for ESG performance and value creation developed by the NYU Stern Center for Sustainable Business.</a:t>
          </a:r>
          <a:r>
            <a:rPr lang="en-US" sz="1100" b="0" baseline="0">
              <a:solidFill>
                <a:sysClr val="windowText" lastClr="000000"/>
              </a:solidFill>
              <a:latin typeface="Calibri" panose="020F0502020204030204" pitchFamily="34" charset="0"/>
              <a:cs typeface="Calibri" panose="020F0502020204030204" pitchFamily="34" charset="0"/>
            </a:rPr>
            <a:t> </a:t>
          </a:r>
          <a:r>
            <a:rPr lang="en-US" sz="1100" b="0">
              <a:solidFill>
                <a:sysClr val="windowText" lastClr="000000"/>
              </a:solidFill>
              <a:latin typeface="Calibri" panose="020F0502020204030204" pitchFamily="34" charset="0"/>
              <a:cs typeface="Calibri" panose="020F0502020204030204" pitchFamily="34" charset="0"/>
            </a:rPr>
            <a:t>The</a:t>
          </a:r>
          <a:r>
            <a:rPr lang="en-US" sz="1100" b="0" baseline="0">
              <a:solidFill>
                <a:sysClr val="windowText" lastClr="000000"/>
              </a:solidFill>
              <a:latin typeface="Calibri" panose="020F0502020204030204" pitchFamily="34" charset="0"/>
              <a:cs typeface="Calibri" panose="020F0502020204030204" pitchFamily="34" charset="0"/>
            </a:rPr>
            <a:t> tool then automatically generates a heat map which points to areas of strength and weakess as well as a report on critical non-conformities which may require specific interventions.</a:t>
          </a:r>
        </a:p>
        <a:p>
          <a:pPr algn="l"/>
          <a:endParaRPr lang="en-US" sz="1100" b="0">
            <a:solidFill>
              <a:sysClr val="windowText" lastClr="000000"/>
            </a:solidFill>
            <a:latin typeface="Calibri" panose="020F0502020204030204" pitchFamily="34" charset="0"/>
            <a:cs typeface="Calibri" panose="020F0502020204030204" pitchFamily="34" charset="0"/>
          </a:endParaRPr>
        </a:p>
        <a:p>
          <a:pPr algn="l"/>
          <a:r>
            <a:rPr lang="en-US" sz="1100" b="1">
              <a:solidFill>
                <a:sysClr val="windowText" lastClr="000000"/>
              </a:solidFill>
              <a:latin typeface="Calibri" panose="020F0502020204030204" pitchFamily="34" charset="0"/>
              <a:cs typeface="Calibri" panose="020F0502020204030204" pitchFamily="34" charset="0"/>
            </a:rPr>
            <a:t>Instructions:</a:t>
          </a:r>
        </a:p>
        <a:p>
          <a:pPr algn="l"/>
          <a:r>
            <a:rPr lang="en-US" sz="1100" b="1">
              <a:solidFill>
                <a:sysClr val="windowText" lastClr="000000"/>
              </a:solidFill>
              <a:latin typeface="Calibri" panose="020F0502020204030204" pitchFamily="34" charset="0"/>
              <a:cs typeface="Calibri" panose="020F0502020204030204" pitchFamily="34" charset="0"/>
            </a:rPr>
            <a:t>Maturity</a:t>
          </a:r>
          <a:r>
            <a:rPr lang="en-US" sz="1100" b="1" baseline="0">
              <a:solidFill>
                <a:sysClr val="windowText" lastClr="000000"/>
              </a:solidFill>
              <a:latin typeface="Calibri" panose="020F0502020204030204" pitchFamily="34" charset="0"/>
              <a:cs typeface="Calibri" panose="020F0502020204030204" pitchFamily="34" charset="0"/>
            </a:rPr>
            <a:t> Model (P1) &gt;</a:t>
          </a:r>
          <a:endParaRPr lang="en-US" sz="1100" b="1">
            <a:solidFill>
              <a:sysClr val="windowText" lastClr="000000"/>
            </a:solidFill>
            <a:latin typeface="Calibri" panose="020F0502020204030204" pitchFamily="34" charset="0"/>
            <a:cs typeface="Calibri" panose="020F0502020204030204" pitchFamily="34" charset="0"/>
          </a:endParaRPr>
        </a:p>
        <a:p>
          <a:pPr algn="l"/>
          <a:r>
            <a:rPr lang="en-US" sz="1100" b="1">
              <a:solidFill>
                <a:sysClr val="windowText" lastClr="000000"/>
              </a:solidFill>
              <a:latin typeface="Calibri" panose="020F0502020204030204" pitchFamily="34" charset="0"/>
              <a:cs typeface="Calibri" panose="020F0502020204030204" pitchFamily="34" charset="0"/>
            </a:rPr>
            <a:t>NOTE:  Only</a:t>
          </a:r>
          <a:r>
            <a:rPr lang="en-US" sz="1100" b="1" baseline="0">
              <a:solidFill>
                <a:sysClr val="windowText" lastClr="000000"/>
              </a:solidFill>
              <a:latin typeface="Calibri" panose="020F0502020204030204" pitchFamily="34" charset="0"/>
              <a:cs typeface="Calibri" panose="020F0502020204030204" pitchFamily="34" charset="0"/>
            </a:rPr>
            <a:t> the tab entitled "Maturity Model" requires input from the user.  The heatmap output and non-conformity report will be automatically generated once the maturity model analysis has been completed by the user.</a:t>
          </a:r>
          <a:endParaRPr lang="en-US" sz="1100" b="1">
            <a:solidFill>
              <a:sysClr val="windowText" lastClr="000000"/>
            </a:solidFill>
            <a:latin typeface="Calibri" panose="020F0502020204030204" pitchFamily="34" charset="0"/>
            <a:cs typeface="Calibri" panose="020F0502020204030204" pitchFamily="34" charset="0"/>
          </a:endParaRPr>
        </a:p>
        <a:p>
          <a:pPr algn="l"/>
          <a:r>
            <a:rPr lang="en-US" sz="1100" b="0" baseline="0">
              <a:solidFill>
                <a:sysClr val="windowText" lastClr="000000"/>
              </a:solidFill>
              <a:latin typeface="Calibri" panose="020F0502020204030204" pitchFamily="34" charset="0"/>
              <a:cs typeface="Calibri" panose="020F0502020204030204" pitchFamily="34" charset="0"/>
            </a:rPr>
            <a:t>1. Complete the ILPA questionnaire independently of this tool.</a:t>
          </a:r>
        </a:p>
        <a:p>
          <a:pPr algn="l"/>
          <a:r>
            <a:rPr lang="en-US" sz="1100" b="0" baseline="0">
              <a:solidFill>
                <a:sysClr val="windowText" lastClr="000000"/>
              </a:solidFill>
              <a:latin typeface="Calibri" panose="020F0502020204030204" pitchFamily="34" charset="0"/>
              <a:cs typeface="Calibri" panose="020F0502020204030204" pitchFamily="34" charset="0"/>
            </a:rPr>
            <a:t>2. Go to the "Maturity Model" tab; CSB identified 75 questions from ILPA + 15 additional questions and bucketed them into five key areas as denoted by CSB's Responsible Investing Framework to help the user understand where the biggest challenges are.</a:t>
          </a:r>
        </a:p>
        <a:p>
          <a:pPr algn="l"/>
          <a:r>
            <a:rPr lang="en-US" sz="1100" b="0" baseline="0">
              <a:solidFill>
                <a:sysClr val="windowText" lastClr="000000"/>
              </a:solidFill>
              <a:latin typeface="Calibri" panose="020F0502020204030204" pitchFamily="34" charset="0"/>
              <a:cs typeface="Calibri" panose="020F0502020204030204" pitchFamily="34" charset="0"/>
            </a:rPr>
            <a:t>3. In "Maturity Model," fill out column F (responses to ILPA questions), column G (scoring each response from 0-3), column H (relevant notes for future reference), and optionally, column I (CSB defines 7 questions as "Critical," user can denote additional questions as "Critical" if needed).</a:t>
          </a:r>
        </a:p>
        <a:p>
          <a:pPr algn="l"/>
          <a:r>
            <a:rPr lang="en-US" sz="1100" b="0" baseline="0">
              <a:solidFill>
                <a:sysClr val="windowText" lastClr="000000"/>
              </a:solidFill>
              <a:latin typeface="Calibri" panose="020F0502020204030204" pitchFamily="34" charset="0"/>
              <a:cs typeface="Calibri" panose="020F0502020204030204" pitchFamily="34" charset="0"/>
            </a:rPr>
            <a:t>4. Scoring Note: Some answers will vary dependent on regional context, and this is expected; users should use their judgement in assessing the completeness of answers if regional context calls for it. Additionally, some questions might not be relevant at all due to regional/cultural context, for these, the user can input "N/A" instead of a score of 0-3, and these questions will be excluded from total score calculations (without affecting total potential score).</a:t>
          </a:r>
        </a:p>
        <a:p>
          <a:pPr algn="l"/>
          <a:r>
            <a:rPr lang="en-US" sz="1100" b="0" baseline="0">
              <a:solidFill>
                <a:sysClr val="windowText" lastClr="000000"/>
              </a:solidFill>
              <a:latin typeface="Calibri" panose="020F0502020204030204" pitchFamily="34" charset="0"/>
              <a:cs typeface="Calibri" panose="020F0502020204030204" pitchFamily="34" charset="0"/>
            </a:rPr>
            <a:t>5. Optional: In "Maturity Model," user can change the weights of the five key areas according to their industry-specific needs. </a:t>
          </a:r>
        </a:p>
        <a:p>
          <a:pPr algn="l"/>
          <a:r>
            <a:rPr lang="en-US" sz="1100" b="0" baseline="0">
              <a:solidFill>
                <a:sysClr val="windowText" lastClr="000000"/>
              </a:solidFill>
              <a:latin typeface="Calibri" panose="020F0502020204030204" pitchFamily="34" charset="0"/>
              <a:cs typeface="Calibri" panose="020F0502020204030204" pitchFamily="34" charset="0"/>
            </a:rPr>
            <a:t>6. Review performance based on the guidance provided in the "Maturity Model" tab.</a:t>
          </a:r>
        </a:p>
        <a:p>
          <a:pPr algn="l"/>
          <a:r>
            <a:rPr lang="en-US" sz="1100" b="0" baseline="0">
              <a:solidFill>
                <a:sysClr val="windowText" lastClr="000000"/>
              </a:solidFill>
              <a:latin typeface="Calibri" panose="020F0502020204030204" pitchFamily="34" charset="0"/>
              <a:cs typeface="Calibri" panose="020F0502020204030204" pitchFamily="34" charset="0"/>
            </a:rPr>
            <a:t>7. This analysis generates three outputs: 1) a total weighted score indicating how advanced the GP is in regards to sustainability, 2) the weak areas where the LP would want to ensure there is ongoing monitoring of performance related to the weak areas ("Heat Map Output" tab), and 3) critical non conformities that an LP would want to address or decide to not move ahead ("Critical Non Conformities" tab).</a:t>
          </a:r>
        </a:p>
        <a:p>
          <a:pPr algn="l"/>
          <a:endParaRPr lang="en-US" sz="1100" b="0" baseline="0">
            <a:solidFill>
              <a:sysClr val="windowText" lastClr="000000"/>
            </a:solidFill>
            <a:latin typeface="Calibri" panose="020F0502020204030204" pitchFamily="34" charset="0"/>
            <a:cs typeface="Calibri" panose="020F0502020204030204" pitchFamily="34" charset="0"/>
          </a:endParaRPr>
        </a:p>
        <a:p>
          <a:pPr algn="l"/>
          <a:r>
            <a:rPr lang="en-US" sz="1100" b="1" baseline="0">
              <a:solidFill>
                <a:sysClr val="windowText" lastClr="000000"/>
              </a:solidFill>
              <a:latin typeface="Calibri" panose="020F0502020204030204" pitchFamily="34" charset="0"/>
              <a:cs typeface="Calibri" panose="020F0502020204030204" pitchFamily="34" charset="0"/>
            </a:rPr>
            <a:t>Other Useful Info:</a:t>
          </a:r>
          <a:endParaRPr lang="en-US" sz="1100" b="0" baseline="0">
            <a:solidFill>
              <a:sysClr val="windowText" lastClr="000000"/>
            </a:solidFill>
            <a:latin typeface="Calibri" panose="020F0502020204030204" pitchFamily="34" charset="0"/>
            <a:cs typeface="Calibri" panose="020F0502020204030204" pitchFamily="34" charset="0"/>
          </a:endParaRPr>
        </a:p>
        <a:p>
          <a:pPr algn="l"/>
          <a:r>
            <a:rPr lang="en-US" sz="1100" b="0" baseline="0">
              <a:solidFill>
                <a:sysClr val="windowText" lastClr="000000"/>
              </a:solidFill>
              <a:latin typeface="Calibri" panose="020F0502020204030204" pitchFamily="34" charset="0"/>
              <a:cs typeface="Calibri" panose="020F0502020204030204" pitchFamily="34" charset="0"/>
            </a:rPr>
            <a:t>Dark blue tabs: indicate tabs that require user input ("Maturity Model")</a:t>
          </a:r>
        </a:p>
        <a:p>
          <a:pPr algn="l"/>
          <a:r>
            <a:rPr lang="en-US" sz="1100" b="0" baseline="0">
              <a:solidFill>
                <a:sysClr val="windowText" lastClr="000000"/>
              </a:solidFill>
              <a:latin typeface="Calibri" panose="020F0502020204030204" pitchFamily="34" charset="0"/>
              <a:cs typeface="Calibri" panose="020F0502020204030204" pitchFamily="34" charset="0"/>
            </a:rPr>
            <a:t>Light blue tabs: indicate tabs with outputs from "Maturity Model" that will require user review</a:t>
          </a:r>
        </a:p>
        <a:p>
          <a:pPr algn="l"/>
          <a:r>
            <a:rPr lang="en-US" sz="1100" b="0" baseline="0">
              <a:solidFill>
                <a:sysClr val="windowText" lastClr="000000"/>
              </a:solidFill>
              <a:latin typeface="Calibri" panose="020F0502020204030204" pitchFamily="34" charset="0"/>
              <a:cs typeface="Calibri" panose="020F0502020204030204" pitchFamily="34" charset="0"/>
            </a:rPr>
            <a:t>Purple tabs: indicate tabs that provide guidance </a:t>
          </a:r>
        </a:p>
        <a:p>
          <a:pPr algn="l"/>
          <a:r>
            <a:rPr lang="en-US" sz="1100" b="0" baseline="0">
              <a:solidFill>
                <a:sysClr val="windowText" lastClr="000000"/>
              </a:solidFill>
              <a:latin typeface="Calibri" panose="020F0502020204030204" pitchFamily="34" charset="0"/>
              <a:cs typeface="Calibri" panose="020F0502020204030204" pitchFamily="34" charset="0"/>
            </a:rPr>
            <a:t>Yellow shading in header: indicates user inputs in shaded column (columns F, G, H, and I in "Maturity Model")</a:t>
          </a:r>
        </a:p>
      </xdr:txBody>
    </xdr:sp>
    <xdr:clientData/>
  </xdr:twoCellAnchor>
  <xdr:oneCellAnchor>
    <xdr:from>
      <xdr:col>0</xdr:col>
      <xdr:colOff>203200</xdr:colOff>
      <xdr:row>0</xdr:row>
      <xdr:rowOff>0</xdr:rowOff>
    </xdr:from>
    <xdr:ext cx="1714500" cy="936852"/>
    <xdr:pic>
      <xdr:nvPicPr>
        <xdr:cNvPr id="3" name="image2.png" descr="NYU Stern Center for Sustainable Business - Idealist">
          <a:extLst>
            <a:ext uri="{FF2B5EF4-FFF2-40B4-BE49-F238E27FC236}">
              <a16:creationId xmlns:a16="http://schemas.microsoft.com/office/drawing/2014/main" id="{AAD14B46-0368-4ADF-9CE0-B68DDFFE676D}"/>
            </a:ext>
          </a:extLst>
        </xdr:cNvPr>
        <xdr:cNvPicPr preferRelativeResize="0">
          <a:picLocks noChangeAspect="1"/>
        </xdr:cNvPicPr>
      </xdr:nvPicPr>
      <xdr:blipFill>
        <a:blip xmlns:r="http://schemas.openxmlformats.org/officeDocument/2006/relationships" r:embed="rId1" cstate="print"/>
        <a:stretch>
          <a:fillRect/>
        </a:stretch>
      </xdr:blipFill>
      <xdr:spPr>
        <a:xfrm>
          <a:off x="203200" y="0"/>
          <a:ext cx="1714500" cy="93685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6</xdr:col>
      <xdr:colOff>388592</xdr:colOff>
      <xdr:row>33</xdr:row>
      <xdr:rowOff>97744</xdr:rowOff>
    </xdr:to>
    <xdr:pic>
      <xdr:nvPicPr>
        <xdr:cNvPr id="2" name="Picture 1">
          <a:extLst>
            <a:ext uri="{FF2B5EF4-FFF2-40B4-BE49-F238E27FC236}">
              <a16:creationId xmlns:a16="http://schemas.microsoft.com/office/drawing/2014/main" id="{579A600C-F669-4F1E-ACF5-8EA02E8467B5}"/>
            </a:ext>
          </a:extLst>
        </xdr:cNvPr>
        <xdr:cNvPicPr>
          <a:picLocks noChangeAspect="1"/>
        </xdr:cNvPicPr>
      </xdr:nvPicPr>
      <xdr:blipFill>
        <a:blip xmlns:r="http://schemas.openxmlformats.org/officeDocument/2006/relationships" r:embed="rId1"/>
        <a:stretch>
          <a:fillRect/>
        </a:stretch>
      </xdr:blipFill>
      <xdr:spPr>
        <a:xfrm>
          <a:off x="180975" y="3076575"/>
          <a:ext cx="4074881" cy="1741941"/>
        </a:xfrm>
        <a:prstGeom prst="rect">
          <a:avLst/>
        </a:prstGeom>
      </xdr:spPr>
    </xdr:pic>
    <xdr:clientData/>
  </xdr:twoCellAnchor>
  <xdr:twoCellAnchor editAs="oneCell">
    <xdr:from>
      <xdr:col>1</xdr:col>
      <xdr:colOff>0</xdr:colOff>
      <xdr:row>35</xdr:row>
      <xdr:rowOff>0</xdr:rowOff>
    </xdr:from>
    <xdr:to>
      <xdr:col>6</xdr:col>
      <xdr:colOff>495663</xdr:colOff>
      <xdr:row>46</xdr:row>
      <xdr:rowOff>88221</xdr:rowOff>
    </xdr:to>
    <xdr:pic>
      <xdr:nvPicPr>
        <xdr:cNvPr id="3" name="Picture 2">
          <a:extLst>
            <a:ext uri="{FF2B5EF4-FFF2-40B4-BE49-F238E27FC236}">
              <a16:creationId xmlns:a16="http://schemas.microsoft.com/office/drawing/2014/main" id="{308F7775-4AC6-44D4-9A8B-3B15C6FC6B43}"/>
            </a:ext>
          </a:extLst>
        </xdr:cNvPr>
        <xdr:cNvPicPr>
          <a:picLocks noChangeAspect="1"/>
        </xdr:cNvPicPr>
      </xdr:nvPicPr>
      <xdr:blipFill>
        <a:blip xmlns:r="http://schemas.openxmlformats.org/officeDocument/2006/relationships" r:embed="rId2"/>
        <a:stretch>
          <a:fillRect/>
        </a:stretch>
      </xdr:blipFill>
      <xdr:spPr>
        <a:xfrm>
          <a:off x="180975" y="5019675"/>
          <a:ext cx="4178777" cy="1896836"/>
        </a:xfrm>
        <a:prstGeom prst="rect">
          <a:avLst/>
        </a:prstGeom>
      </xdr:spPr>
    </xdr:pic>
    <xdr:clientData/>
  </xdr:twoCellAnchor>
  <xdr:twoCellAnchor editAs="oneCell">
    <xdr:from>
      <xdr:col>1</xdr:col>
      <xdr:colOff>1</xdr:colOff>
      <xdr:row>46</xdr:row>
      <xdr:rowOff>153080</xdr:rowOff>
    </xdr:from>
    <xdr:to>
      <xdr:col>6</xdr:col>
      <xdr:colOff>416294</xdr:colOff>
      <xdr:row>58</xdr:row>
      <xdr:rowOff>29026</xdr:rowOff>
    </xdr:to>
    <xdr:pic>
      <xdr:nvPicPr>
        <xdr:cNvPr id="4" name="Picture 3">
          <a:extLst>
            <a:ext uri="{FF2B5EF4-FFF2-40B4-BE49-F238E27FC236}">
              <a16:creationId xmlns:a16="http://schemas.microsoft.com/office/drawing/2014/main" id="{F2E318E8-F68C-4736-A7B4-125A640EA7CE}"/>
            </a:ext>
          </a:extLst>
        </xdr:cNvPr>
        <xdr:cNvPicPr>
          <a:picLocks noChangeAspect="1"/>
        </xdr:cNvPicPr>
      </xdr:nvPicPr>
      <xdr:blipFill>
        <a:blip xmlns:r="http://schemas.openxmlformats.org/officeDocument/2006/relationships" r:embed="rId3"/>
        <a:stretch>
          <a:fillRect/>
        </a:stretch>
      </xdr:blipFill>
      <xdr:spPr>
        <a:xfrm>
          <a:off x="181430" y="6831919"/>
          <a:ext cx="4122085" cy="1848983"/>
        </a:xfrm>
        <a:prstGeom prst="rect">
          <a:avLst/>
        </a:prstGeom>
      </xdr:spPr>
    </xdr:pic>
    <xdr:clientData/>
  </xdr:twoCellAnchor>
  <xdr:twoCellAnchor editAs="oneCell">
    <xdr:from>
      <xdr:col>1</xdr:col>
      <xdr:colOff>0</xdr:colOff>
      <xdr:row>60</xdr:row>
      <xdr:rowOff>0</xdr:rowOff>
    </xdr:from>
    <xdr:to>
      <xdr:col>6</xdr:col>
      <xdr:colOff>476843</xdr:colOff>
      <xdr:row>74</xdr:row>
      <xdr:rowOff>6350</xdr:rowOff>
    </xdr:to>
    <xdr:pic>
      <xdr:nvPicPr>
        <xdr:cNvPr id="5" name="Picture 4">
          <a:extLst>
            <a:ext uri="{FF2B5EF4-FFF2-40B4-BE49-F238E27FC236}">
              <a16:creationId xmlns:a16="http://schemas.microsoft.com/office/drawing/2014/main" id="{542F626C-7AAB-495F-AE82-58DDE66C957F}"/>
            </a:ext>
          </a:extLst>
        </xdr:cNvPr>
        <xdr:cNvPicPr>
          <a:picLocks noChangeAspect="1"/>
        </xdr:cNvPicPr>
      </xdr:nvPicPr>
      <xdr:blipFill>
        <a:blip xmlns:r="http://schemas.openxmlformats.org/officeDocument/2006/relationships" r:embed="rId4"/>
        <a:stretch>
          <a:fillRect/>
        </a:stretch>
      </xdr:blipFill>
      <xdr:spPr>
        <a:xfrm>
          <a:off x="180975" y="9067800"/>
          <a:ext cx="4159957" cy="2311400"/>
        </a:xfrm>
        <a:prstGeom prst="rect">
          <a:avLst/>
        </a:prstGeom>
      </xdr:spPr>
    </xdr:pic>
    <xdr:clientData/>
  </xdr:twoCellAnchor>
  <xdr:twoCellAnchor editAs="oneCell">
    <xdr:from>
      <xdr:col>1</xdr:col>
      <xdr:colOff>340</xdr:colOff>
      <xdr:row>74</xdr:row>
      <xdr:rowOff>158411</xdr:rowOff>
    </xdr:from>
    <xdr:to>
      <xdr:col>6</xdr:col>
      <xdr:colOff>492949</xdr:colOff>
      <xdr:row>87</xdr:row>
      <xdr:rowOff>86406</xdr:rowOff>
    </xdr:to>
    <xdr:pic>
      <xdr:nvPicPr>
        <xdr:cNvPr id="6" name="Picture 5">
          <a:extLst>
            <a:ext uri="{FF2B5EF4-FFF2-40B4-BE49-F238E27FC236}">
              <a16:creationId xmlns:a16="http://schemas.microsoft.com/office/drawing/2014/main" id="{0CD1B779-FBB6-4FC4-B612-EE5E8CD9A8EB}"/>
            </a:ext>
          </a:extLst>
        </xdr:cNvPr>
        <xdr:cNvPicPr>
          <a:picLocks noChangeAspect="1"/>
        </xdr:cNvPicPr>
      </xdr:nvPicPr>
      <xdr:blipFill>
        <a:blip xmlns:r="http://schemas.openxmlformats.org/officeDocument/2006/relationships" r:embed="rId5"/>
        <a:stretch>
          <a:fillRect/>
        </a:stretch>
      </xdr:blipFill>
      <xdr:spPr>
        <a:xfrm>
          <a:off x="178934" y="11469349"/>
          <a:ext cx="4188876" cy="2098787"/>
        </a:xfrm>
        <a:prstGeom prst="rect">
          <a:avLst/>
        </a:prstGeom>
      </xdr:spPr>
    </xdr:pic>
    <xdr:clientData/>
  </xdr:twoCellAnchor>
  <xdr:twoCellAnchor>
    <xdr:from>
      <xdr:col>1</xdr:col>
      <xdr:colOff>8504</xdr:colOff>
      <xdr:row>3</xdr:row>
      <xdr:rowOff>136071</xdr:rowOff>
    </xdr:from>
    <xdr:to>
      <xdr:col>7</xdr:col>
      <xdr:colOff>9525</xdr:colOff>
      <xdr:row>23</xdr:row>
      <xdr:rowOff>30843</xdr:rowOff>
    </xdr:to>
    <xdr:sp macro="" textlink="">
      <xdr:nvSpPr>
        <xdr:cNvPr id="7" name="Rectangle 6">
          <a:extLst>
            <a:ext uri="{FF2B5EF4-FFF2-40B4-BE49-F238E27FC236}">
              <a16:creationId xmlns:a16="http://schemas.microsoft.com/office/drawing/2014/main" id="{D5D5EF02-BED5-47D0-996E-5C3EC901A218}"/>
            </a:ext>
          </a:extLst>
        </xdr:cNvPr>
        <xdr:cNvSpPr/>
      </xdr:nvSpPr>
      <xdr:spPr>
        <a:xfrm>
          <a:off x="192435" y="628743"/>
          <a:ext cx="4454780" cy="31792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latin typeface="Calibri" panose="020F0502020204030204" pitchFamily="34" charset="0"/>
              <a:cs typeface="Calibri" panose="020F0502020204030204" pitchFamily="34" charset="0"/>
            </a:rPr>
            <a:t>CSB's "Maturity Model" buckets the most important ILPA questions (+ 15 CSB additions) according to CSB's Responsible Investing Framework categorizations (follow the link above).</a:t>
          </a:r>
          <a:r>
            <a:rPr lang="en-US" sz="1000" baseline="0">
              <a:solidFill>
                <a:sysClr val="windowText" lastClr="000000"/>
              </a:solidFill>
              <a:latin typeface="Calibri" panose="020F0502020204030204" pitchFamily="34" charset="0"/>
              <a:cs typeface="Calibri" panose="020F0502020204030204" pitchFamily="34" charset="0"/>
            </a:rPr>
            <a:t> The average score for these categorizations are calculated in the "Heat Map Output" tab. Below, you will find the categorizations that are shaping CSB's analysis of the DDQ.</a:t>
          </a:r>
          <a:endParaRPr lang="en-US" sz="1000">
            <a:solidFill>
              <a:sysClr val="windowText" lastClr="000000"/>
            </a:solidFill>
            <a:latin typeface="Calibri" panose="020F0502020204030204" pitchFamily="34" charset="0"/>
            <a:cs typeface="Calibri" panose="020F0502020204030204" pitchFamily="34" charset="0"/>
          </a:endParaRPr>
        </a:p>
        <a:p>
          <a:pPr algn="l"/>
          <a:endParaRPr lang="en-US" sz="1000">
            <a:solidFill>
              <a:sysClr val="windowText" lastClr="000000"/>
            </a:solidFill>
            <a:latin typeface="Calibri" panose="020F0502020204030204" pitchFamily="34" charset="0"/>
            <a:cs typeface="Calibri" panose="020F0502020204030204" pitchFamily="34" charset="0"/>
          </a:endParaRPr>
        </a:p>
        <a:p>
          <a:pPr algn="l"/>
          <a:r>
            <a:rPr lang="en-US" sz="1000">
              <a:solidFill>
                <a:sysClr val="windowText" lastClr="000000"/>
              </a:solidFill>
              <a:latin typeface="Calibri" panose="020F0502020204030204" pitchFamily="34" charset="0"/>
              <a:cs typeface="Calibri" panose="020F0502020204030204" pitchFamily="34" charset="0"/>
            </a:rPr>
            <a:t>The following impact categorizations were derived through a rigorous academic literature review, and expert interviews with PE firms and civil society groups:</a:t>
          </a:r>
        </a:p>
        <a:p>
          <a:pPr algn="l"/>
          <a:r>
            <a:rPr lang="en-US" sz="1000">
              <a:solidFill>
                <a:sysClr val="windowText" lastClr="000000"/>
              </a:solidFill>
              <a:latin typeface="Calibri" panose="020F0502020204030204" pitchFamily="34" charset="0"/>
              <a:cs typeface="Calibri" panose="020F0502020204030204" pitchFamily="34" charset="0"/>
            </a:rPr>
            <a:t>- Sustainable and Responsible Investment Policies</a:t>
          </a:r>
        </a:p>
        <a:p>
          <a:pPr algn="l"/>
          <a:r>
            <a:rPr lang="en-US" sz="1000">
              <a:solidFill>
                <a:sysClr val="windowText" lastClr="000000"/>
              </a:solidFill>
              <a:latin typeface="Calibri" panose="020F0502020204030204" pitchFamily="34" charset="0"/>
              <a:cs typeface="Calibri" panose="020F0502020204030204" pitchFamily="34" charset="0"/>
            </a:rPr>
            <a:t>- Management &amp; Human Capital</a:t>
          </a:r>
        </a:p>
        <a:p>
          <a:pPr algn="l"/>
          <a:r>
            <a:rPr lang="en-US" sz="1000">
              <a:solidFill>
                <a:sysClr val="windowText" lastClr="000000"/>
              </a:solidFill>
              <a:latin typeface="Calibri" panose="020F0502020204030204" pitchFamily="34" charset="0"/>
              <a:cs typeface="Calibri" panose="020F0502020204030204" pitchFamily="34" charset="0"/>
            </a:rPr>
            <a:t>- Fund Management</a:t>
          </a:r>
        </a:p>
        <a:p>
          <a:pPr algn="l"/>
          <a:r>
            <a:rPr lang="en-US" sz="1000">
              <a:solidFill>
                <a:sysClr val="windowText" lastClr="000000"/>
              </a:solidFill>
              <a:latin typeface="Calibri" panose="020F0502020204030204" pitchFamily="34" charset="0"/>
              <a:cs typeface="Calibri" panose="020F0502020204030204" pitchFamily="34" charset="0"/>
            </a:rPr>
            <a:t>- Strategy &amp; Innovation</a:t>
          </a:r>
        </a:p>
        <a:p>
          <a:pPr algn="l"/>
          <a:r>
            <a:rPr lang="en-US" sz="1000">
              <a:solidFill>
                <a:sysClr val="windowText" lastClr="000000"/>
              </a:solidFill>
              <a:latin typeface="Calibri" panose="020F0502020204030204" pitchFamily="34" charset="0"/>
              <a:cs typeface="Calibri" panose="020F0502020204030204" pitchFamily="34" charset="0"/>
            </a:rPr>
            <a:t>- Societal Impact</a:t>
          </a:r>
        </a:p>
        <a:p>
          <a:pPr algn="l"/>
          <a:endParaRPr lang="en-US" sz="1000">
            <a:solidFill>
              <a:sysClr val="windowText" lastClr="000000"/>
            </a:solidFill>
            <a:latin typeface="Calibri" panose="020F0502020204030204" pitchFamily="34" charset="0"/>
            <a:cs typeface="Calibri" panose="020F0502020204030204" pitchFamily="34" charset="0"/>
          </a:endParaRPr>
        </a:p>
        <a:p>
          <a:pPr algn="l"/>
          <a:r>
            <a:rPr lang="en-US" sz="1000">
              <a:solidFill>
                <a:sysClr val="windowText" lastClr="000000"/>
              </a:solidFill>
              <a:latin typeface="Calibri" panose="020F0502020204030204" pitchFamily="34" charset="0"/>
              <a:cs typeface="Calibri" panose="020F0502020204030204" pitchFamily="34" charset="0"/>
            </a:rPr>
            <a:t>Specific impact sub-areas are then defined with sample data points to illustrate how users of the framework can measure accountability. The sample data points are to be used as a guide and are no means an exhaustive list of metrics available. The data points can be negative or positive.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5</xdr:row>
      <xdr:rowOff>47625</xdr:rowOff>
    </xdr:from>
    <xdr:to>
      <xdr:col>16</xdr:col>
      <xdr:colOff>161925</xdr:colOff>
      <xdr:row>39</xdr:row>
      <xdr:rowOff>57150</xdr:rowOff>
    </xdr:to>
    <xdr:sp macro="" textlink="">
      <xdr:nvSpPr>
        <xdr:cNvPr id="2" name="Rectangle 1">
          <a:extLst>
            <a:ext uri="{FF2B5EF4-FFF2-40B4-BE49-F238E27FC236}">
              <a16:creationId xmlns:a16="http://schemas.microsoft.com/office/drawing/2014/main" id="{70B34A9F-35FC-4370-900E-0A36EF2A81E6}"/>
            </a:ext>
          </a:extLst>
        </xdr:cNvPr>
        <xdr:cNvSpPr/>
      </xdr:nvSpPr>
      <xdr:spPr>
        <a:xfrm>
          <a:off x="266700" y="949325"/>
          <a:ext cx="9798050" cy="616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ysClr val="windowText" lastClr="000000"/>
              </a:solidFill>
              <a:latin typeface="Calibri" panose="020F0502020204030204" pitchFamily="34" charset="0"/>
              <a:cs typeface="Calibri" panose="020F0502020204030204" pitchFamily="34" charset="0"/>
            </a:rPr>
            <a:t>Overview</a:t>
          </a:r>
          <a:endParaRPr lang="en-US" sz="1100" b="0" baseline="0">
            <a:solidFill>
              <a:sysClr val="windowText" lastClr="000000"/>
            </a:solidFill>
            <a:latin typeface="Calibri" panose="020F0502020204030204" pitchFamily="34" charset="0"/>
            <a:cs typeface="Calibri" panose="020F0502020204030204" pitchFamily="34" charset="0"/>
          </a:endParaRPr>
        </a:p>
        <a:p>
          <a:pPr algn="l"/>
          <a:r>
            <a:rPr lang="en-US" sz="1100" b="0" baseline="0">
              <a:solidFill>
                <a:sysClr val="windowText" lastClr="000000"/>
              </a:solidFill>
              <a:latin typeface="Calibri" panose="020F0502020204030204" pitchFamily="34" charset="0"/>
              <a:cs typeface="Calibri" panose="020F0502020204030204" pitchFamily="34" charset="0"/>
            </a:rPr>
            <a:t>In the second part of the tool, CSB denotes a list of performance-based metrics (EDCI-aligned metrics + adjacent CSB-defined metrics) to be used for ongoing performance monitoring. This is meant to serve as an educative piece on what sustainability data can/should be provided to LPs by GPs and their portfolio companies. A strong sustainability metric is performance-based and outcome-oriented while attached to specific commitments and targets. To this effect, CSB created a short list of the most important sustainability metrics (aligned with EDCI) to be tracked across industries.</a:t>
          </a:r>
        </a:p>
        <a:p>
          <a:pPr algn="l"/>
          <a:endParaRPr lang="en-US" sz="1100" b="0">
            <a:solidFill>
              <a:sysClr val="windowText" lastClr="000000"/>
            </a:solidFill>
            <a:latin typeface="Calibri" panose="020F0502020204030204" pitchFamily="34" charset="0"/>
            <a:cs typeface="Calibri" panose="020F0502020204030204" pitchFamily="34" charset="0"/>
          </a:endParaRPr>
        </a:p>
        <a:p>
          <a:pPr algn="l"/>
          <a:r>
            <a:rPr lang="en-US" sz="1100" b="1">
              <a:solidFill>
                <a:sysClr val="windowText" lastClr="000000"/>
              </a:solidFill>
              <a:latin typeface="Calibri" panose="020F0502020204030204" pitchFamily="34" charset="0"/>
              <a:cs typeface="Calibri" panose="020F0502020204030204" pitchFamily="34" charset="0"/>
            </a:rPr>
            <a:t>Instructions:</a:t>
          </a:r>
          <a:endParaRPr lang="en-US" sz="1100" b="0" baseline="0">
            <a:solidFill>
              <a:sysClr val="windowText" lastClr="000000"/>
            </a:solidFill>
            <a:latin typeface="Calibri" panose="020F0502020204030204" pitchFamily="34" charset="0"/>
            <a:cs typeface="Calibri" panose="020F0502020204030204" pitchFamily="34" charset="0"/>
          </a:endParaRPr>
        </a:p>
        <a:p>
          <a:pPr algn="l"/>
          <a:r>
            <a:rPr lang="en-US" sz="1100" b="1" baseline="0">
              <a:solidFill>
                <a:sysClr val="windowText" lastClr="000000"/>
              </a:solidFill>
              <a:latin typeface="Calibri" panose="020F0502020204030204" pitchFamily="34" charset="0"/>
              <a:cs typeface="Calibri" panose="020F0502020204030204" pitchFamily="34" charset="0"/>
            </a:rPr>
            <a:t>Ongoing Monitoring (P2) &gt;</a:t>
          </a:r>
        </a:p>
        <a:p>
          <a:pPr algn="l"/>
          <a:r>
            <a:rPr lang="en-US" sz="1100" b="0" baseline="0">
              <a:solidFill>
                <a:sysClr val="windowText" lastClr="000000"/>
              </a:solidFill>
              <a:latin typeface="Calibri" panose="020F0502020204030204" pitchFamily="34" charset="0"/>
              <a:cs typeface="Calibri" panose="020F0502020204030204" pitchFamily="34" charset="0"/>
            </a:rPr>
            <a:t>1. The "Ongoing Monitoring" section includes a set of performance-based metrics (aligned with EDCI) to be used for ongoing monitoring of GPs/portfolio companies. CSB includes adjacent categories of metrics (Circularity, Water Use, Sustainable Sourcing &amp; Procurement) that can be monitored in addition to EDCI's categories.</a:t>
          </a:r>
        </a:p>
        <a:p>
          <a:pPr algn="l"/>
          <a:r>
            <a:rPr lang="en-US" sz="1100" b="0" baseline="0">
              <a:solidFill>
                <a:sysClr val="windowText" lastClr="000000"/>
              </a:solidFill>
              <a:latin typeface="Calibri" panose="020F0502020204030204" pitchFamily="34" charset="0"/>
              <a:cs typeface="Calibri" panose="020F0502020204030204" pitchFamily="34" charset="0"/>
            </a:rPr>
            <a:t>2. Optional: review the "Sample Graphs" tab, includes illustrative graph outputs for the respective metrics, these will update if the sample data is replaced in the "Ongoing Monitoring" tab.</a:t>
          </a:r>
        </a:p>
        <a:p>
          <a:pPr algn="l"/>
          <a:endParaRPr lang="en-US" sz="1100" b="0" baseline="0">
            <a:solidFill>
              <a:sysClr val="windowText" lastClr="000000"/>
            </a:solidFill>
            <a:latin typeface="Calibri" panose="020F0502020204030204" pitchFamily="34" charset="0"/>
            <a:cs typeface="Calibri" panose="020F0502020204030204" pitchFamily="34" charset="0"/>
          </a:endParaRPr>
        </a:p>
        <a:p>
          <a:pPr algn="l"/>
          <a:r>
            <a:rPr lang="en-US" sz="1100" b="1" baseline="0">
              <a:solidFill>
                <a:sysClr val="windowText" lastClr="000000"/>
              </a:solidFill>
              <a:latin typeface="Calibri" panose="020F0502020204030204" pitchFamily="34" charset="0"/>
              <a:cs typeface="Calibri" panose="020F0502020204030204" pitchFamily="34" charset="0"/>
            </a:rPr>
            <a:t>Other Useful Info:</a:t>
          </a:r>
          <a:endParaRPr lang="en-US" sz="1100" b="0" baseline="0">
            <a:solidFill>
              <a:sysClr val="windowText" lastClr="000000"/>
            </a:solidFill>
            <a:latin typeface="Calibri" panose="020F0502020204030204" pitchFamily="34" charset="0"/>
            <a:cs typeface="Calibri" panose="020F0502020204030204" pitchFamily="34" charset="0"/>
          </a:endParaRPr>
        </a:p>
        <a:p>
          <a:pPr algn="l"/>
          <a:r>
            <a:rPr lang="en-US" sz="1100" b="0" baseline="0">
              <a:solidFill>
                <a:sysClr val="windowText" lastClr="000000"/>
              </a:solidFill>
              <a:latin typeface="Calibri" panose="020F0502020204030204" pitchFamily="34" charset="0"/>
              <a:cs typeface="Calibri" panose="020F0502020204030204" pitchFamily="34" charset="0"/>
            </a:rPr>
            <a:t>Dark blue tabs: indicate tabs that require user review/input ("Ongoing Monitoring")</a:t>
          </a:r>
        </a:p>
        <a:p>
          <a:pPr algn="l"/>
          <a:r>
            <a:rPr lang="en-US" sz="1100" b="0" baseline="0">
              <a:solidFill>
                <a:sysClr val="windowText" lastClr="000000"/>
              </a:solidFill>
              <a:latin typeface="Calibri" panose="020F0502020204030204" pitchFamily="34" charset="0"/>
              <a:cs typeface="Calibri" panose="020F0502020204030204" pitchFamily="34" charset="0"/>
            </a:rPr>
            <a:t>Light blue tabs: indicate tabs with outputs from "Ongoing Monitoring" that user can review</a:t>
          </a:r>
        </a:p>
      </xdr:txBody>
    </xdr:sp>
    <xdr:clientData/>
  </xdr:twoCellAnchor>
  <xdr:oneCellAnchor>
    <xdr:from>
      <xdr:col>0</xdr:col>
      <xdr:colOff>203200</xdr:colOff>
      <xdr:row>0</xdr:row>
      <xdr:rowOff>0</xdr:rowOff>
    </xdr:from>
    <xdr:ext cx="1714500" cy="936852"/>
    <xdr:pic>
      <xdr:nvPicPr>
        <xdr:cNvPr id="3" name="image2.png" descr="NYU Stern Center for Sustainable Business - Idealist">
          <a:extLst>
            <a:ext uri="{FF2B5EF4-FFF2-40B4-BE49-F238E27FC236}">
              <a16:creationId xmlns:a16="http://schemas.microsoft.com/office/drawing/2014/main" id="{230D1BCF-A116-4746-ABA3-3259331E0739}"/>
            </a:ext>
          </a:extLst>
        </xdr:cNvPr>
        <xdr:cNvPicPr preferRelativeResize="0">
          <a:picLocks noChangeAspect="1"/>
        </xdr:cNvPicPr>
      </xdr:nvPicPr>
      <xdr:blipFill>
        <a:blip xmlns:r="http://schemas.openxmlformats.org/officeDocument/2006/relationships" r:embed="rId1" cstate="print"/>
        <a:stretch>
          <a:fillRect/>
        </a:stretch>
      </xdr:blipFill>
      <xdr:spPr>
        <a:xfrm>
          <a:off x="200025" y="0"/>
          <a:ext cx="1714500" cy="936852"/>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2</xdr:col>
      <xdr:colOff>273791</xdr:colOff>
      <xdr:row>12</xdr:row>
      <xdr:rowOff>136069</xdr:rowOff>
    </xdr:from>
    <xdr:to>
      <xdr:col>13</xdr:col>
      <xdr:colOff>487514</xdr:colOff>
      <xdr:row>27</xdr:row>
      <xdr:rowOff>64224</xdr:rowOff>
    </xdr:to>
    <xdr:graphicFrame macro="">
      <xdr:nvGraphicFramePr>
        <xdr:cNvPr id="2" name="Chart 1">
          <a:extLst>
            <a:ext uri="{FF2B5EF4-FFF2-40B4-BE49-F238E27FC236}">
              <a16:creationId xmlns:a16="http://schemas.microsoft.com/office/drawing/2014/main" id="{9C0D06C3-9347-4A01-849C-7ADA2D250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258082</xdr:colOff>
      <xdr:row>34</xdr:row>
      <xdr:rowOff>140606</xdr:rowOff>
    </xdr:from>
    <xdr:to>
      <xdr:col>13</xdr:col>
      <xdr:colOff>465455</xdr:colOff>
      <xdr:row>44</xdr:row>
      <xdr:rowOff>136072</xdr:rowOff>
    </xdr:to>
    <xdr:graphicFrame macro="">
      <xdr:nvGraphicFramePr>
        <xdr:cNvPr id="3" name="Chart 2">
          <a:extLst>
            <a:ext uri="{FF2B5EF4-FFF2-40B4-BE49-F238E27FC236}">
              <a16:creationId xmlns:a16="http://schemas.microsoft.com/office/drawing/2014/main" id="{80770700-8A99-40FB-AE94-FE42B1AEA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197303</xdr:colOff>
      <xdr:row>56</xdr:row>
      <xdr:rowOff>100693</xdr:rowOff>
    </xdr:from>
    <xdr:to>
      <xdr:col>13</xdr:col>
      <xdr:colOff>411026</xdr:colOff>
      <xdr:row>68</xdr:row>
      <xdr:rowOff>149679</xdr:rowOff>
    </xdr:to>
    <xdr:graphicFrame macro="">
      <xdr:nvGraphicFramePr>
        <xdr:cNvPr id="4" name="Chart 3">
          <a:extLst>
            <a:ext uri="{FF2B5EF4-FFF2-40B4-BE49-F238E27FC236}">
              <a16:creationId xmlns:a16="http://schemas.microsoft.com/office/drawing/2014/main" id="{11D2AB68-4EB0-4FD1-872C-8174D42BF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228145</xdr:colOff>
      <xdr:row>76</xdr:row>
      <xdr:rowOff>26307</xdr:rowOff>
    </xdr:from>
    <xdr:to>
      <xdr:col>13</xdr:col>
      <xdr:colOff>435518</xdr:colOff>
      <xdr:row>86</xdr:row>
      <xdr:rowOff>54429</xdr:rowOff>
    </xdr:to>
    <xdr:graphicFrame macro="">
      <xdr:nvGraphicFramePr>
        <xdr:cNvPr id="5" name="Chart 4">
          <a:extLst>
            <a:ext uri="{FF2B5EF4-FFF2-40B4-BE49-F238E27FC236}">
              <a16:creationId xmlns:a16="http://schemas.microsoft.com/office/drawing/2014/main" id="{B30CC6A7-0ACC-4570-817B-3A7592D80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254452</xdr:colOff>
      <xdr:row>97</xdr:row>
      <xdr:rowOff>23131</xdr:rowOff>
    </xdr:from>
    <xdr:to>
      <xdr:col>13</xdr:col>
      <xdr:colOff>452300</xdr:colOff>
      <xdr:row>111</xdr:row>
      <xdr:rowOff>101870</xdr:rowOff>
    </xdr:to>
    <xdr:graphicFrame macro="">
      <xdr:nvGraphicFramePr>
        <xdr:cNvPr id="6" name="Chart 5">
          <a:extLst>
            <a:ext uri="{FF2B5EF4-FFF2-40B4-BE49-F238E27FC236}">
              <a16:creationId xmlns:a16="http://schemas.microsoft.com/office/drawing/2014/main" id="{19E2428A-8FD4-49D5-9090-E56C4828F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536864</xdr:colOff>
      <xdr:row>116</xdr:row>
      <xdr:rowOff>152400</xdr:rowOff>
    </xdr:from>
    <xdr:to>
      <xdr:col>23</xdr:col>
      <xdr:colOff>53811</xdr:colOff>
      <xdr:row>133</xdr:row>
      <xdr:rowOff>119743</xdr:rowOff>
    </xdr:to>
    <xdr:graphicFrame macro="">
      <xdr:nvGraphicFramePr>
        <xdr:cNvPr id="7" name="Chart 6">
          <a:extLst>
            <a:ext uri="{FF2B5EF4-FFF2-40B4-BE49-F238E27FC236}">
              <a16:creationId xmlns:a16="http://schemas.microsoft.com/office/drawing/2014/main" id="{AB518B00-7770-4D4C-B34A-59E05FCA4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231322</xdr:colOff>
      <xdr:row>248</xdr:row>
      <xdr:rowOff>52613</xdr:rowOff>
    </xdr:from>
    <xdr:to>
      <xdr:col>23</xdr:col>
      <xdr:colOff>303893</xdr:colOff>
      <xdr:row>265</xdr:row>
      <xdr:rowOff>36285</xdr:rowOff>
    </xdr:to>
    <xdr:graphicFrame macro="">
      <xdr:nvGraphicFramePr>
        <xdr:cNvPr id="8" name="Chart 7">
          <a:extLst>
            <a:ext uri="{FF2B5EF4-FFF2-40B4-BE49-F238E27FC236}">
              <a16:creationId xmlns:a16="http://schemas.microsoft.com/office/drawing/2014/main" id="{2ED41938-D795-42F1-B44B-40F5A85CA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396875</xdr:colOff>
      <xdr:row>248</xdr:row>
      <xdr:rowOff>120650</xdr:rowOff>
    </xdr:from>
    <xdr:to>
      <xdr:col>40</xdr:col>
      <xdr:colOff>469447</xdr:colOff>
      <xdr:row>265</xdr:row>
      <xdr:rowOff>92529</xdr:rowOff>
    </xdr:to>
    <xdr:graphicFrame macro="">
      <xdr:nvGraphicFramePr>
        <xdr:cNvPr id="9" name="Chart 8">
          <a:extLst>
            <a:ext uri="{FF2B5EF4-FFF2-40B4-BE49-F238E27FC236}">
              <a16:creationId xmlns:a16="http://schemas.microsoft.com/office/drawing/2014/main" id="{7C6C5069-886F-4B1E-8C36-58EC17F5D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500063</xdr:colOff>
      <xdr:row>248</xdr:row>
      <xdr:rowOff>57150</xdr:rowOff>
    </xdr:from>
    <xdr:to>
      <xdr:col>32</xdr:col>
      <xdr:colOff>71438</xdr:colOff>
      <xdr:row>265</xdr:row>
      <xdr:rowOff>101600</xdr:rowOff>
    </xdr:to>
    <xdr:graphicFrame macro="">
      <xdr:nvGraphicFramePr>
        <xdr:cNvPr id="10" name="Chart 9">
          <a:extLst>
            <a:ext uri="{FF2B5EF4-FFF2-40B4-BE49-F238E27FC236}">
              <a16:creationId xmlns:a16="http://schemas.microsoft.com/office/drawing/2014/main" id="{5871D798-ADF5-4DB6-9C9F-7083F24F1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500063</xdr:colOff>
      <xdr:row>249</xdr:row>
      <xdr:rowOff>73025</xdr:rowOff>
    </xdr:from>
    <xdr:to>
      <xdr:col>50</xdr:col>
      <xdr:colOff>71438</xdr:colOff>
      <xdr:row>266</xdr:row>
      <xdr:rowOff>117475</xdr:rowOff>
    </xdr:to>
    <xdr:graphicFrame macro="">
      <xdr:nvGraphicFramePr>
        <xdr:cNvPr id="11" name="Chart 10">
          <a:extLst>
            <a:ext uri="{FF2B5EF4-FFF2-40B4-BE49-F238E27FC236}">
              <a16:creationId xmlns:a16="http://schemas.microsoft.com/office/drawing/2014/main" id="{AC140142-5603-471B-BD19-BCD8D3112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536864</xdr:colOff>
      <xdr:row>139</xdr:row>
      <xdr:rowOff>73026</xdr:rowOff>
    </xdr:from>
    <xdr:to>
      <xdr:col>23</xdr:col>
      <xdr:colOff>119784</xdr:colOff>
      <xdr:row>152</xdr:row>
      <xdr:rowOff>68407</xdr:rowOff>
    </xdr:to>
    <xdr:graphicFrame macro="">
      <xdr:nvGraphicFramePr>
        <xdr:cNvPr id="12" name="Chart 11">
          <a:extLst>
            <a:ext uri="{FF2B5EF4-FFF2-40B4-BE49-F238E27FC236}">
              <a16:creationId xmlns:a16="http://schemas.microsoft.com/office/drawing/2014/main" id="{26839DB6-DEAB-4668-9C8A-0C787A45A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89476</xdr:colOff>
      <xdr:row>139</xdr:row>
      <xdr:rowOff>73025</xdr:rowOff>
    </xdr:from>
    <xdr:to>
      <xdr:col>40</xdr:col>
      <xdr:colOff>95249</xdr:colOff>
      <xdr:row>152</xdr:row>
      <xdr:rowOff>68407</xdr:rowOff>
    </xdr:to>
    <xdr:graphicFrame macro="">
      <xdr:nvGraphicFramePr>
        <xdr:cNvPr id="13" name="Chart 12">
          <a:extLst>
            <a:ext uri="{FF2B5EF4-FFF2-40B4-BE49-F238E27FC236}">
              <a16:creationId xmlns:a16="http://schemas.microsoft.com/office/drawing/2014/main" id="{2813C618-5228-4B04-90A3-6330F1862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103188</xdr:colOff>
      <xdr:row>187</xdr:row>
      <xdr:rowOff>79374</xdr:rowOff>
    </xdr:from>
    <xdr:to>
      <xdr:col>23</xdr:col>
      <xdr:colOff>230188</xdr:colOff>
      <xdr:row>200</xdr:row>
      <xdr:rowOff>69849</xdr:rowOff>
    </xdr:to>
    <xdr:graphicFrame macro="">
      <xdr:nvGraphicFramePr>
        <xdr:cNvPr id="14" name="Chart 13">
          <a:extLst>
            <a:ext uri="{FF2B5EF4-FFF2-40B4-BE49-F238E27FC236}">
              <a16:creationId xmlns:a16="http://schemas.microsoft.com/office/drawing/2014/main" id="{D09F986B-4500-48CD-A42E-6561B5BA6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277813</xdr:colOff>
      <xdr:row>116</xdr:row>
      <xdr:rowOff>104775</xdr:rowOff>
    </xdr:from>
    <xdr:to>
      <xdr:col>32</xdr:col>
      <xdr:colOff>404813</xdr:colOff>
      <xdr:row>133</xdr:row>
      <xdr:rowOff>149225</xdr:rowOff>
    </xdr:to>
    <xdr:graphicFrame macro="">
      <xdr:nvGraphicFramePr>
        <xdr:cNvPr id="15" name="Chart 14">
          <a:extLst>
            <a:ext uri="{FF2B5EF4-FFF2-40B4-BE49-F238E27FC236}">
              <a16:creationId xmlns:a16="http://schemas.microsoft.com/office/drawing/2014/main" id="{12E529A0-DB6C-4E63-B7A3-66A340338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103909</xdr:colOff>
      <xdr:row>160</xdr:row>
      <xdr:rowOff>80817</xdr:rowOff>
    </xdr:from>
    <xdr:to>
      <xdr:col>31</xdr:col>
      <xdr:colOff>92364</xdr:colOff>
      <xdr:row>172</xdr:row>
      <xdr:rowOff>4617</xdr:rowOff>
    </xdr:to>
    <xdr:graphicFrame macro="">
      <xdr:nvGraphicFramePr>
        <xdr:cNvPr id="16" name="Chart 15">
          <a:extLst>
            <a:ext uri="{FF2B5EF4-FFF2-40B4-BE49-F238E27FC236}">
              <a16:creationId xmlns:a16="http://schemas.microsoft.com/office/drawing/2014/main" id="{AC7F860B-7614-4A59-8F04-7754FE0AB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404813</xdr:colOff>
      <xdr:row>160</xdr:row>
      <xdr:rowOff>88900</xdr:rowOff>
    </xdr:from>
    <xdr:to>
      <xdr:col>47</xdr:col>
      <xdr:colOff>428625</xdr:colOff>
      <xdr:row>172</xdr:row>
      <xdr:rowOff>12700</xdr:rowOff>
    </xdr:to>
    <xdr:graphicFrame macro="">
      <xdr:nvGraphicFramePr>
        <xdr:cNvPr id="17" name="Chart 16">
          <a:extLst>
            <a:ext uri="{FF2B5EF4-FFF2-40B4-BE49-F238E27FC236}">
              <a16:creationId xmlns:a16="http://schemas.microsoft.com/office/drawing/2014/main" id="{E4E8D147-C59D-42FF-922A-B83FAC4B8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87313</xdr:colOff>
      <xdr:row>173</xdr:row>
      <xdr:rowOff>25400</xdr:rowOff>
    </xdr:from>
    <xdr:to>
      <xdr:col>31</xdr:col>
      <xdr:colOff>79375</xdr:colOff>
      <xdr:row>184</xdr:row>
      <xdr:rowOff>107950</xdr:rowOff>
    </xdr:to>
    <xdr:graphicFrame macro="">
      <xdr:nvGraphicFramePr>
        <xdr:cNvPr id="18" name="Chart 17">
          <a:extLst>
            <a:ext uri="{FF2B5EF4-FFF2-40B4-BE49-F238E27FC236}">
              <a16:creationId xmlns:a16="http://schemas.microsoft.com/office/drawing/2014/main" id="{F45D5B01-2CF1-4C9A-A28D-0B6935771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388937</xdr:colOff>
      <xdr:row>173</xdr:row>
      <xdr:rowOff>25400</xdr:rowOff>
    </xdr:from>
    <xdr:to>
      <xdr:col>47</xdr:col>
      <xdr:colOff>396874</xdr:colOff>
      <xdr:row>184</xdr:row>
      <xdr:rowOff>107950</xdr:rowOff>
    </xdr:to>
    <xdr:graphicFrame macro="">
      <xdr:nvGraphicFramePr>
        <xdr:cNvPr id="19" name="Chart 18">
          <a:extLst>
            <a:ext uri="{FF2B5EF4-FFF2-40B4-BE49-F238E27FC236}">
              <a16:creationId xmlns:a16="http://schemas.microsoft.com/office/drawing/2014/main" id="{5E23E8BB-49F4-4B56-B2C0-559D7BF1F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394608</xdr:colOff>
      <xdr:row>205</xdr:row>
      <xdr:rowOff>72572</xdr:rowOff>
    </xdr:from>
    <xdr:to>
      <xdr:col>27</xdr:col>
      <xdr:colOff>498929</xdr:colOff>
      <xdr:row>215</xdr:row>
      <xdr:rowOff>56243</xdr:rowOff>
    </xdr:to>
    <xdr:graphicFrame macro="">
      <xdr:nvGraphicFramePr>
        <xdr:cNvPr id="20" name="Chart 19">
          <a:extLst>
            <a:ext uri="{FF2B5EF4-FFF2-40B4-BE49-F238E27FC236}">
              <a16:creationId xmlns:a16="http://schemas.microsoft.com/office/drawing/2014/main" id="{3E1FE12D-62E1-48A9-9A9D-4C5B96B39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403679</xdr:colOff>
      <xdr:row>215</xdr:row>
      <xdr:rowOff>97972</xdr:rowOff>
    </xdr:from>
    <xdr:to>
      <xdr:col>27</xdr:col>
      <xdr:colOff>508000</xdr:colOff>
      <xdr:row>225</xdr:row>
      <xdr:rowOff>117928</xdr:rowOff>
    </xdr:to>
    <xdr:graphicFrame macro="">
      <xdr:nvGraphicFramePr>
        <xdr:cNvPr id="21" name="Chart 20">
          <a:extLst>
            <a:ext uri="{FF2B5EF4-FFF2-40B4-BE49-F238E27FC236}">
              <a16:creationId xmlns:a16="http://schemas.microsoft.com/office/drawing/2014/main" id="{E851C870-F1B2-4047-A22C-F9532FCD2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409575</xdr:colOff>
      <xdr:row>232</xdr:row>
      <xdr:rowOff>0</xdr:rowOff>
    </xdr:from>
    <xdr:to>
      <xdr:col>27</xdr:col>
      <xdr:colOff>172357</xdr:colOff>
      <xdr:row>245</xdr:row>
      <xdr:rowOff>69396</xdr:rowOff>
    </xdr:to>
    <xdr:graphicFrame macro="">
      <xdr:nvGraphicFramePr>
        <xdr:cNvPr id="22" name="Chart 21">
          <a:extLst>
            <a:ext uri="{FF2B5EF4-FFF2-40B4-BE49-F238E27FC236}">
              <a16:creationId xmlns:a16="http://schemas.microsoft.com/office/drawing/2014/main" id="{C02B794C-A444-49B0-A26A-9FD672F02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49893</xdr:colOff>
      <xdr:row>276</xdr:row>
      <xdr:rowOff>125185</xdr:rowOff>
    </xdr:from>
    <xdr:to>
      <xdr:col>23</xdr:col>
      <xdr:colOff>122464</xdr:colOff>
      <xdr:row>289</xdr:row>
      <xdr:rowOff>9072</xdr:rowOff>
    </xdr:to>
    <xdr:graphicFrame macro="">
      <xdr:nvGraphicFramePr>
        <xdr:cNvPr id="23" name="Chart 22">
          <a:extLst>
            <a:ext uri="{FF2B5EF4-FFF2-40B4-BE49-F238E27FC236}">
              <a16:creationId xmlns:a16="http://schemas.microsoft.com/office/drawing/2014/main" id="{D9F6319C-F6A2-445B-A8B1-623ADC23A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23</xdr:col>
      <xdr:colOff>349249</xdr:colOff>
      <xdr:row>276</xdr:row>
      <xdr:rowOff>99786</xdr:rowOff>
    </xdr:from>
    <xdr:to>
      <xdr:col>31</xdr:col>
      <xdr:colOff>421821</xdr:colOff>
      <xdr:row>290</xdr:row>
      <xdr:rowOff>74386</xdr:rowOff>
    </xdr:to>
    <xdr:graphicFrame macro="">
      <xdr:nvGraphicFramePr>
        <xdr:cNvPr id="24" name="Chart 23">
          <a:extLst>
            <a:ext uri="{FF2B5EF4-FFF2-40B4-BE49-F238E27FC236}">
              <a16:creationId xmlns:a16="http://schemas.microsoft.com/office/drawing/2014/main" id="{86AC34B1-97FE-48BA-BDB8-D69C0E2F6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32</xdr:col>
      <xdr:colOff>269875</xdr:colOff>
      <xdr:row>276</xdr:row>
      <xdr:rowOff>95250</xdr:rowOff>
    </xdr:from>
    <xdr:to>
      <xdr:col>40</xdr:col>
      <xdr:colOff>342447</xdr:colOff>
      <xdr:row>290</xdr:row>
      <xdr:rowOff>124278</xdr:rowOff>
    </xdr:to>
    <xdr:graphicFrame macro="">
      <xdr:nvGraphicFramePr>
        <xdr:cNvPr id="25" name="Chart 24">
          <a:extLst>
            <a:ext uri="{FF2B5EF4-FFF2-40B4-BE49-F238E27FC236}">
              <a16:creationId xmlns:a16="http://schemas.microsoft.com/office/drawing/2014/main" id="{1621196E-6588-42A3-8F85-9A542CFAC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500063</xdr:colOff>
      <xdr:row>293</xdr:row>
      <xdr:rowOff>0</xdr:rowOff>
    </xdr:from>
    <xdr:to>
      <xdr:col>26</xdr:col>
      <xdr:colOff>71438</xdr:colOff>
      <xdr:row>303</xdr:row>
      <xdr:rowOff>6350</xdr:rowOff>
    </xdr:to>
    <xdr:graphicFrame macro="">
      <xdr:nvGraphicFramePr>
        <xdr:cNvPr id="26" name="Chart 25">
          <a:extLst>
            <a:ext uri="{FF2B5EF4-FFF2-40B4-BE49-F238E27FC236}">
              <a16:creationId xmlns:a16="http://schemas.microsoft.com/office/drawing/2014/main" id="{A3746399-0FB5-44B8-ABAD-33746D308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27</xdr:col>
      <xdr:colOff>150812</xdr:colOff>
      <xdr:row>292</xdr:row>
      <xdr:rowOff>73025</xdr:rowOff>
    </xdr:from>
    <xdr:to>
      <xdr:col>39</xdr:col>
      <xdr:colOff>326571</xdr:colOff>
      <xdr:row>303</xdr:row>
      <xdr:rowOff>25400</xdr:rowOff>
    </xdr:to>
    <xdr:graphicFrame macro="">
      <xdr:nvGraphicFramePr>
        <xdr:cNvPr id="27" name="Chart 26">
          <a:extLst>
            <a:ext uri="{FF2B5EF4-FFF2-40B4-BE49-F238E27FC236}">
              <a16:creationId xmlns:a16="http://schemas.microsoft.com/office/drawing/2014/main" id="{70C5787E-B404-4912-8917-9D9A72139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480787</xdr:colOff>
      <xdr:row>306</xdr:row>
      <xdr:rowOff>63500</xdr:rowOff>
    </xdr:from>
    <xdr:to>
      <xdr:col>26</xdr:col>
      <xdr:colOff>190500</xdr:colOff>
      <xdr:row>316</xdr:row>
      <xdr:rowOff>-1</xdr:rowOff>
    </xdr:to>
    <xdr:graphicFrame macro="">
      <xdr:nvGraphicFramePr>
        <xdr:cNvPr id="28" name="Chart 27">
          <a:extLst>
            <a:ext uri="{FF2B5EF4-FFF2-40B4-BE49-F238E27FC236}">
              <a16:creationId xmlns:a16="http://schemas.microsoft.com/office/drawing/2014/main" id="{DA5ACB3E-6507-4884-AB1A-89316592C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27</xdr:col>
      <xdr:colOff>141742</xdr:colOff>
      <xdr:row>306</xdr:row>
      <xdr:rowOff>108858</xdr:rowOff>
    </xdr:from>
    <xdr:to>
      <xdr:col>35</xdr:col>
      <xdr:colOff>268741</xdr:colOff>
      <xdr:row>315</xdr:row>
      <xdr:rowOff>101600</xdr:rowOff>
    </xdr:to>
    <xdr:graphicFrame macro="">
      <xdr:nvGraphicFramePr>
        <xdr:cNvPr id="29" name="Chart 28">
          <a:extLst>
            <a:ext uri="{FF2B5EF4-FFF2-40B4-BE49-F238E27FC236}">
              <a16:creationId xmlns:a16="http://schemas.microsoft.com/office/drawing/2014/main" id="{B8C19A15-BF23-4263-832A-606E61E21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285751</xdr:colOff>
      <xdr:row>320</xdr:row>
      <xdr:rowOff>7258</xdr:rowOff>
    </xdr:from>
    <xdr:to>
      <xdr:col>23</xdr:col>
      <xdr:colOff>358322</xdr:colOff>
      <xdr:row>328</xdr:row>
      <xdr:rowOff>72572</xdr:rowOff>
    </xdr:to>
    <xdr:graphicFrame macro="">
      <xdr:nvGraphicFramePr>
        <xdr:cNvPr id="30" name="Chart 29">
          <a:extLst>
            <a:ext uri="{FF2B5EF4-FFF2-40B4-BE49-F238E27FC236}">
              <a16:creationId xmlns:a16="http://schemas.microsoft.com/office/drawing/2014/main" id="{07739F35-0ADF-4029-8C69-6BDB67A3A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258535</xdr:colOff>
      <xdr:row>329</xdr:row>
      <xdr:rowOff>161471</xdr:rowOff>
    </xdr:from>
    <xdr:to>
      <xdr:col>34</xdr:col>
      <xdr:colOff>90713</xdr:colOff>
      <xdr:row>341</xdr:row>
      <xdr:rowOff>0</xdr:rowOff>
    </xdr:to>
    <xdr:graphicFrame macro="">
      <xdr:nvGraphicFramePr>
        <xdr:cNvPr id="31" name="Chart 30">
          <a:extLst>
            <a:ext uri="{FF2B5EF4-FFF2-40B4-BE49-F238E27FC236}">
              <a16:creationId xmlns:a16="http://schemas.microsoft.com/office/drawing/2014/main" id="{8DA4392E-CACA-447E-B8EC-FAA451A58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240393</xdr:colOff>
      <xdr:row>342</xdr:row>
      <xdr:rowOff>52615</xdr:rowOff>
    </xdr:from>
    <xdr:to>
      <xdr:col>23</xdr:col>
      <xdr:colOff>312964</xdr:colOff>
      <xdr:row>359</xdr:row>
      <xdr:rowOff>19958</xdr:rowOff>
    </xdr:to>
    <xdr:graphicFrame macro="">
      <xdr:nvGraphicFramePr>
        <xdr:cNvPr id="32" name="Chart 31">
          <a:extLst>
            <a:ext uri="{FF2B5EF4-FFF2-40B4-BE49-F238E27FC236}">
              <a16:creationId xmlns:a16="http://schemas.microsoft.com/office/drawing/2014/main" id="{653DF8CB-FA0F-4F50-B814-8D21B7C62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124113</xdr:colOff>
      <xdr:row>13</xdr:row>
      <xdr:rowOff>117392</xdr:rowOff>
    </xdr:from>
    <xdr:to>
      <xdr:col>13</xdr:col>
      <xdr:colOff>598714</xdr:colOff>
      <xdr:row>27</xdr:row>
      <xdr:rowOff>102672</xdr:rowOff>
    </xdr:to>
    <xdr:graphicFrame macro="">
      <xdr:nvGraphicFramePr>
        <xdr:cNvPr id="2" name="Chart 1">
          <a:extLst>
            <a:ext uri="{FF2B5EF4-FFF2-40B4-BE49-F238E27FC236}">
              <a16:creationId xmlns:a16="http://schemas.microsoft.com/office/drawing/2014/main" id="{C2DB5AF7-B94D-4E96-9882-C596A0E79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125185</xdr:colOff>
      <xdr:row>34</xdr:row>
      <xdr:rowOff>125639</xdr:rowOff>
    </xdr:from>
    <xdr:to>
      <xdr:col>13</xdr:col>
      <xdr:colOff>606878</xdr:colOff>
      <xdr:row>44</xdr:row>
      <xdr:rowOff>0</xdr:rowOff>
    </xdr:to>
    <xdr:graphicFrame macro="">
      <xdr:nvGraphicFramePr>
        <xdr:cNvPr id="3" name="Chart 2">
          <a:extLst>
            <a:ext uri="{FF2B5EF4-FFF2-40B4-BE49-F238E27FC236}">
              <a16:creationId xmlns:a16="http://schemas.microsoft.com/office/drawing/2014/main" id="{7696F10D-77C8-4BBA-8FCC-2A3B71F06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173265</xdr:colOff>
      <xdr:row>54</xdr:row>
      <xdr:rowOff>0</xdr:rowOff>
    </xdr:from>
    <xdr:to>
      <xdr:col>13</xdr:col>
      <xdr:colOff>478065</xdr:colOff>
      <xdr:row>65</xdr:row>
      <xdr:rowOff>163285</xdr:rowOff>
    </xdr:to>
    <xdr:graphicFrame macro="">
      <xdr:nvGraphicFramePr>
        <xdr:cNvPr id="4" name="Chart 3">
          <a:extLst>
            <a:ext uri="{FF2B5EF4-FFF2-40B4-BE49-F238E27FC236}">
              <a16:creationId xmlns:a16="http://schemas.microsoft.com/office/drawing/2014/main" id="{555825A8-95D8-413E-A514-68F7CE6C7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75292</xdr:colOff>
      <xdr:row>71</xdr:row>
      <xdr:rowOff>23130</xdr:rowOff>
    </xdr:from>
    <xdr:to>
      <xdr:col>13</xdr:col>
      <xdr:colOff>563335</xdr:colOff>
      <xdr:row>80</xdr:row>
      <xdr:rowOff>163284</xdr:rowOff>
    </xdr:to>
    <xdr:graphicFrame macro="">
      <xdr:nvGraphicFramePr>
        <xdr:cNvPr id="5" name="Chart 4">
          <a:extLst>
            <a:ext uri="{FF2B5EF4-FFF2-40B4-BE49-F238E27FC236}">
              <a16:creationId xmlns:a16="http://schemas.microsoft.com/office/drawing/2014/main" id="{04DE01D1-984E-4A45-A41E-7CCFC0337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156027</xdr:colOff>
      <xdr:row>92</xdr:row>
      <xdr:rowOff>13607</xdr:rowOff>
    </xdr:from>
    <xdr:to>
      <xdr:col>14</xdr:col>
      <xdr:colOff>25399</xdr:colOff>
      <xdr:row>103</xdr:row>
      <xdr:rowOff>108856</xdr:rowOff>
    </xdr:to>
    <xdr:graphicFrame macro="">
      <xdr:nvGraphicFramePr>
        <xdr:cNvPr id="6" name="Chart 5">
          <a:extLst>
            <a:ext uri="{FF2B5EF4-FFF2-40B4-BE49-F238E27FC236}">
              <a16:creationId xmlns:a16="http://schemas.microsoft.com/office/drawing/2014/main" id="{0573712D-F601-44E5-B465-FD95AB778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243857</xdr:colOff>
      <xdr:row>126</xdr:row>
      <xdr:rowOff>73932</xdr:rowOff>
    </xdr:from>
    <xdr:to>
      <xdr:col>23</xdr:col>
      <xdr:colOff>360426</xdr:colOff>
      <xdr:row>143</xdr:row>
      <xdr:rowOff>38100</xdr:rowOff>
    </xdr:to>
    <xdr:graphicFrame macro="">
      <xdr:nvGraphicFramePr>
        <xdr:cNvPr id="7" name="Chart 6">
          <a:extLst>
            <a:ext uri="{FF2B5EF4-FFF2-40B4-BE49-F238E27FC236}">
              <a16:creationId xmlns:a16="http://schemas.microsoft.com/office/drawing/2014/main" id="{7F5A3A18-4DBC-4A99-A810-EB8E717CD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231322</xdr:colOff>
      <xdr:row>254</xdr:row>
      <xdr:rowOff>52613</xdr:rowOff>
    </xdr:from>
    <xdr:to>
      <xdr:col>23</xdr:col>
      <xdr:colOff>303893</xdr:colOff>
      <xdr:row>271</xdr:row>
      <xdr:rowOff>36285</xdr:rowOff>
    </xdr:to>
    <xdr:graphicFrame macro="">
      <xdr:nvGraphicFramePr>
        <xdr:cNvPr id="8" name="Chart 7">
          <a:extLst>
            <a:ext uri="{FF2B5EF4-FFF2-40B4-BE49-F238E27FC236}">
              <a16:creationId xmlns:a16="http://schemas.microsoft.com/office/drawing/2014/main" id="{C1EC8134-F025-4713-BCEF-5ABE11505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396875</xdr:colOff>
      <xdr:row>254</xdr:row>
      <xdr:rowOff>120650</xdr:rowOff>
    </xdr:from>
    <xdr:to>
      <xdr:col>40</xdr:col>
      <xdr:colOff>469447</xdr:colOff>
      <xdr:row>271</xdr:row>
      <xdr:rowOff>92529</xdr:rowOff>
    </xdr:to>
    <xdr:graphicFrame macro="">
      <xdr:nvGraphicFramePr>
        <xdr:cNvPr id="9" name="Chart 8">
          <a:extLst>
            <a:ext uri="{FF2B5EF4-FFF2-40B4-BE49-F238E27FC236}">
              <a16:creationId xmlns:a16="http://schemas.microsoft.com/office/drawing/2014/main" id="{1E4190AF-910C-4E4C-961D-DBEECD74A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500063</xdr:colOff>
      <xdr:row>254</xdr:row>
      <xdr:rowOff>57150</xdr:rowOff>
    </xdr:from>
    <xdr:to>
      <xdr:col>32</xdr:col>
      <xdr:colOff>71438</xdr:colOff>
      <xdr:row>271</xdr:row>
      <xdr:rowOff>101600</xdr:rowOff>
    </xdr:to>
    <xdr:graphicFrame macro="">
      <xdr:nvGraphicFramePr>
        <xdr:cNvPr id="10" name="Chart 9">
          <a:extLst>
            <a:ext uri="{FF2B5EF4-FFF2-40B4-BE49-F238E27FC236}">
              <a16:creationId xmlns:a16="http://schemas.microsoft.com/office/drawing/2014/main" id="{58FDEB85-7B04-435A-8E0A-4C4F81FF9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500063</xdr:colOff>
      <xdr:row>255</xdr:row>
      <xdr:rowOff>73025</xdr:rowOff>
    </xdr:from>
    <xdr:to>
      <xdr:col>50</xdr:col>
      <xdr:colOff>71438</xdr:colOff>
      <xdr:row>272</xdr:row>
      <xdr:rowOff>117475</xdr:rowOff>
    </xdr:to>
    <xdr:graphicFrame macro="">
      <xdr:nvGraphicFramePr>
        <xdr:cNvPr id="11" name="Chart 10">
          <a:extLst>
            <a:ext uri="{FF2B5EF4-FFF2-40B4-BE49-F238E27FC236}">
              <a16:creationId xmlns:a16="http://schemas.microsoft.com/office/drawing/2014/main" id="{280678FA-23AD-4404-A57D-E65F84382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536864</xdr:colOff>
      <xdr:row>145</xdr:row>
      <xdr:rowOff>73026</xdr:rowOff>
    </xdr:from>
    <xdr:to>
      <xdr:col>23</xdr:col>
      <xdr:colOff>119784</xdr:colOff>
      <xdr:row>158</xdr:row>
      <xdr:rowOff>68407</xdr:rowOff>
    </xdr:to>
    <xdr:graphicFrame macro="">
      <xdr:nvGraphicFramePr>
        <xdr:cNvPr id="12" name="Chart 11">
          <a:extLst>
            <a:ext uri="{FF2B5EF4-FFF2-40B4-BE49-F238E27FC236}">
              <a16:creationId xmlns:a16="http://schemas.microsoft.com/office/drawing/2014/main" id="{B82F9F96-6894-4FDF-BCE4-595ADFB6E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89476</xdr:colOff>
      <xdr:row>145</xdr:row>
      <xdr:rowOff>73025</xdr:rowOff>
    </xdr:from>
    <xdr:to>
      <xdr:col>40</xdr:col>
      <xdr:colOff>95249</xdr:colOff>
      <xdr:row>158</xdr:row>
      <xdr:rowOff>68407</xdr:rowOff>
    </xdr:to>
    <xdr:graphicFrame macro="">
      <xdr:nvGraphicFramePr>
        <xdr:cNvPr id="13" name="Chart 12">
          <a:extLst>
            <a:ext uri="{FF2B5EF4-FFF2-40B4-BE49-F238E27FC236}">
              <a16:creationId xmlns:a16="http://schemas.microsoft.com/office/drawing/2014/main" id="{6D3BBE69-E006-4B92-94F0-AC6E44FCA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103188</xdr:colOff>
      <xdr:row>193</xdr:row>
      <xdr:rowOff>79374</xdr:rowOff>
    </xdr:from>
    <xdr:to>
      <xdr:col>23</xdr:col>
      <xdr:colOff>230188</xdr:colOff>
      <xdr:row>206</xdr:row>
      <xdr:rowOff>69849</xdr:rowOff>
    </xdr:to>
    <xdr:graphicFrame macro="">
      <xdr:nvGraphicFramePr>
        <xdr:cNvPr id="14" name="Chart 13">
          <a:extLst>
            <a:ext uri="{FF2B5EF4-FFF2-40B4-BE49-F238E27FC236}">
              <a16:creationId xmlns:a16="http://schemas.microsoft.com/office/drawing/2014/main" id="{93F3727D-3E3A-4408-82C6-54363A34B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291420</xdr:colOff>
      <xdr:row>114</xdr:row>
      <xdr:rowOff>9527</xdr:rowOff>
    </xdr:from>
    <xdr:to>
      <xdr:col>13</xdr:col>
      <xdr:colOff>361633</xdr:colOff>
      <xdr:row>125</xdr:row>
      <xdr:rowOff>64861</xdr:rowOff>
    </xdr:to>
    <xdr:graphicFrame macro="">
      <xdr:nvGraphicFramePr>
        <xdr:cNvPr id="15" name="Chart 14">
          <a:extLst>
            <a:ext uri="{FF2B5EF4-FFF2-40B4-BE49-F238E27FC236}">
              <a16:creationId xmlns:a16="http://schemas.microsoft.com/office/drawing/2014/main" id="{99972C94-8BD1-4984-9C95-760F1225F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103909</xdr:colOff>
      <xdr:row>166</xdr:row>
      <xdr:rowOff>80817</xdr:rowOff>
    </xdr:from>
    <xdr:to>
      <xdr:col>31</xdr:col>
      <xdr:colOff>92364</xdr:colOff>
      <xdr:row>178</xdr:row>
      <xdr:rowOff>4617</xdr:rowOff>
    </xdr:to>
    <xdr:graphicFrame macro="">
      <xdr:nvGraphicFramePr>
        <xdr:cNvPr id="16" name="Chart 15">
          <a:extLst>
            <a:ext uri="{FF2B5EF4-FFF2-40B4-BE49-F238E27FC236}">
              <a16:creationId xmlns:a16="http://schemas.microsoft.com/office/drawing/2014/main" id="{5AFD29C8-50B8-4097-A51A-B3419A386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404813</xdr:colOff>
      <xdr:row>166</xdr:row>
      <xdr:rowOff>88900</xdr:rowOff>
    </xdr:from>
    <xdr:to>
      <xdr:col>47</xdr:col>
      <xdr:colOff>428625</xdr:colOff>
      <xdr:row>178</xdr:row>
      <xdr:rowOff>12700</xdr:rowOff>
    </xdr:to>
    <xdr:graphicFrame macro="">
      <xdr:nvGraphicFramePr>
        <xdr:cNvPr id="17" name="Chart 16">
          <a:extLst>
            <a:ext uri="{FF2B5EF4-FFF2-40B4-BE49-F238E27FC236}">
              <a16:creationId xmlns:a16="http://schemas.microsoft.com/office/drawing/2014/main" id="{B9042EA0-4B7F-4836-8A0E-967C92762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87313</xdr:colOff>
      <xdr:row>179</xdr:row>
      <xdr:rowOff>25400</xdr:rowOff>
    </xdr:from>
    <xdr:to>
      <xdr:col>31</xdr:col>
      <xdr:colOff>79375</xdr:colOff>
      <xdr:row>190</xdr:row>
      <xdr:rowOff>107950</xdr:rowOff>
    </xdr:to>
    <xdr:graphicFrame macro="">
      <xdr:nvGraphicFramePr>
        <xdr:cNvPr id="18" name="Chart 17">
          <a:extLst>
            <a:ext uri="{FF2B5EF4-FFF2-40B4-BE49-F238E27FC236}">
              <a16:creationId xmlns:a16="http://schemas.microsoft.com/office/drawing/2014/main" id="{42DEE927-BD3F-4455-9C9A-C890B2636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388937</xdr:colOff>
      <xdr:row>179</xdr:row>
      <xdr:rowOff>25400</xdr:rowOff>
    </xdr:from>
    <xdr:to>
      <xdr:col>47</xdr:col>
      <xdr:colOff>396874</xdr:colOff>
      <xdr:row>190</xdr:row>
      <xdr:rowOff>107950</xdr:rowOff>
    </xdr:to>
    <xdr:graphicFrame macro="">
      <xdr:nvGraphicFramePr>
        <xdr:cNvPr id="19" name="Chart 18">
          <a:extLst>
            <a:ext uri="{FF2B5EF4-FFF2-40B4-BE49-F238E27FC236}">
              <a16:creationId xmlns:a16="http://schemas.microsoft.com/office/drawing/2014/main" id="{F389CC90-AB62-43C8-80E9-940F58D77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394608</xdr:colOff>
      <xdr:row>211</xdr:row>
      <xdr:rowOff>72572</xdr:rowOff>
    </xdr:from>
    <xdr:to>
      <xdr:col>27</xdr:col>
      <xdr:colOff>498929</xdr:colOff>
      <xdr:row>221</xdr:row>
      <xdr:rowOff>56243</xdr:rowOff>
    </xdr:to>
    <xdr:graphicFrame macro="">
      <xdr:nvGraphicFramePr>
        <xdr:cNvPr id="20" name="Chart 19">
          <a:extLst>
            <a:ext uri="{FF2B5EF4-FFF2-40B4-BE49-F238E27FC236}">
              <a16:creationId xmlns:a16="http://schemas.microsoft.com/office/drawing/2014/main" id="{19472FD8-FE32-4AD6-BB57-0568CADFD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403679</xdr:colOff>
      <xdr:row>221</xdr:row>
      <xdr:rowOff>97972</xdr:rowOff>
    </xdr:from>
    <xdr:to>
      <xdr:col>27</xdr:col>
      <xdr:colOff>508000</xdr:colOff>
      <xdr:row>231</xdr:row>
      <xdr:rowOff>117928</xdr:rowOff>
    </xdr:to>
    <xdr:graphicFrame macro="">
      <xdr:nvGraphicFramePr>
        <xdr:cNvPr id="21" name="Chart 20">
          <a:extLst>
            <a:ext uri="{FF2B5EF4-FFF2-40B4-BE49-F238E27FC236}">
              <a16:creationId xmlns:a16="http://schemas.microsoft.com/office/drawing/2014/main" id="{9C3B1857-C27E-411B-82F8-CFDDFCE49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412750</xdr:colOff>
      <xdr:row>237</xdr:row>
      <xdr:rowOff>43543</xdr:rowOff>
    </xdr:from>
    <xdr:to>
      <xdr:col>27</xdr:col>
      <xdr:colOff>172357</xdr:colOff>
      <xdr:row>251</xdr:row>
      <xdr:rowOff>72571</xdr:rowOff>
    </xdr:to>
    <xdr:graphicFrame macro="">
      <xdr:nvGraphicFramePr>
        <xdr:cNvPr id="22" name="Chart 21">
          <a:extLst>
            <a:ext uri="{FF2B5EF4-FFF2-40B4-BE49-F238E27FC236}">
              <a16:creationId xmlns:a16="http://schemas.microsoft.com/office/drawing/2014/main" id="{6FAD6569-B82B-4703-9801-99285B71F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49893</xdr:colOff>
      <xdr:row>282</xdr:row>
      <xdr:rowOff>125185</xdr:rowOff>
    </xdr:from>
    <xdr:to>
      <xdr:col>23</xdr:col>
      <xdr:colOff>122464</xdr:colOff>
      <xdr:row>295</xdr:row>
      <xdr:rowOff>9072</xdr:rowOff>
    </xdr:to>
    <xdr:graphicFrame macro="">
      <xdr:nvGraphicFramePr>
        <xdr:cNvPr id="23" name="Chart 22">
          <a:extLst>
            <a:ext uri="{FF2B5EF4-FFF2-40B4-BE49-F238E27FC236}">
              <a16:creationId xmlns:a16="http://schemas.microsoft.com/office/drawing/2014/main" id="{52F43F09-E705-48CF-8611-1A3780078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23</xdr:col>
      <xdr:colOff>349249</xdr:colOff>
      <xdr:row>282</xdr:row>
      <xdr:rowOff>99786</xdr:rowOff>
    </xdr:from>
    <xdr:to>
      <xdr:col>31</xdr:col>
      <xdr:colOff>421821</xdr:colOff>
      <xdr:row>296</xdr:row>
      <xdr:rowOff>74386</xdr:rowOff>
    </xdr:to>
    <xdr:graphicFrame macro="">
      <xdr:nvGraphicFramePr>
        <xdr:cNvPr id="24" name="Chart 23">
          <a:extLst>
            <a:ext uri="{FF2B5EF4-FFF2-40B4-BE49-F238E27FC236}">
              <a16:creationId xmlns:a16="http://schemas.microsoft.com/office/drawing/2014/main" id="{B520C92B-7827-48A1-9989-C44F36707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32</xdr:col>
      <xdr:colOff>269875</xdr:colOff>
      <xdr:row>282</xdr:row>
      <xdr:rowOff>95250</xdr:rowOff>
    </xdr:from>
    <xdr:to>
      <xdr:col>40</xdr:col>
      <xdr:colOff>342447</xdr:colOff>
      <xdr:row>296</xdr:row>
      <xdr:rowOff>124278</xdr:rowOff>
    </xdr:to>
    <xdr:graphicFrame macro="">
      <xdr:nvGraphicFramePr>
        <xdr:cNvPr id="25" name="Chart 24">
          <a:extLst>
            <a:ext uri="{FF2B5EF4-FFF2-40B4-BE49-F238E27FC236}">
              <a16:creationId xmlns:a16="http://schemas.microsoft.com/office/drawing/2014/main" id="{AD525BB5-8328-4D3F-BB42-CB80D91D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500063</xdr:colOff>
      <xdr:row>299</xdr:row>
      <xdr:rowOff>0</xdr:rowOff>
    </xdr:from>
    <xdr:to>
      <xdr:col>26</xdr:col>
      <xdr:colOff>71438</xdr:colOff>
      <xdr:row>309</xdr:row>
      <xdr:rowOff>6350</xdr:rowOff>
    </xdr:to>
    <xdr:graphicFrame macro="">
      <xdr:nvGraphicFramePr>
        <xdr:cNvPr id="26" name="Chart 25">
          <a:extLst>
            <a:ext uri="{FF2B5EF4-FFF2-40B4-BE49-F238E27FC236}">
              <a16:creationId xmlns:a16="http://schemas.microsoft.com/office/drawing/2014/main" id="{49AF9765-F9E3-4BCF-866C-C8096AC75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27</xdr:col>
      <xdr:colOff>150813</xdr:colOff>
      <xdr:row>298</xdr:row>
      <xdr:rowOff>73025</xdr:rowOff>
    </xdr:from>
    <xdr:to>
      <xdr:col>35</xdr:col>
      <xdr:colOff>277813</xdr:colOff>
      <xdr:row>309</xdr:row>
      <xdr:rowOff>31750</xdr:rowOff>
    </xdr:to>
    <xdr:graphicFrame macro="">
      <xdr:nvGraphicFramePr>
        <xdr:cNvPr id="27" name="Chart 26">
          <a:extLst>
            <a:ext uri="{FF2B5EF4-FFF2-40B4-BE49-F238E27FC236}">
              <a16:creationId xmlns:a16="http://schemas.microsoft.com/office/drawing/2014/main" id="{34400F65-0D6E-4A6F-99BB-467BA8957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480787</xdr:colOff>
      <xdr:row>312</xdr:row>
      <xdr:rowOff>63500</xdr:rowOff>
    </xdr:from>
    <xdr:to>
      <xdr:col>26</xdr:col>
      <xdr:colOff>190500</xdr:colOff>
      <xdr:row>322</xdr:row>
      <xdr:rowOff>-1</xdr:rowOff>
    </xdr:to>
    <xdr:graphicFrame macro="">
      <xdr:nvGraphicFramePr>
        <xdr:cNvPr id="28" name="Chart 27">
          <a:extLst>
            <a:ext uri="{FF2B5EF4-FFF2-40B4-BE49-F238E27FC236}">
              <a16:creationId xmlns:a16="http://schemas.microsoft.com/office/drawing/2014/main" id="{90ADE26D-0CE6-45F8-A728-A71CEF8DC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27</xdr:col>
      <xdr:colOff>141742</xdr:colOff>
      <xdr:row>312</xdr:row>
      <xdr:rowOff>108858</xdr:rowOff>
    </xdr:from>
    <xdr:to>
      <xdr:col>35</xdr:col>
      <xdr:colOff>268741</xdr:colOff>
      <xdr:row>321</xdr:row>
      <xdr:rowOff>101600</xdr:rowOff>
    </xdr:to>
    <xdr:graphicFrame macro="">
      <xdr:nvGraphicFramePr>
        <xdr:cNvPr id="29" name="Chart 28">
          <a:extLst>
            <a:ext uri="{FF2B5EF4-FFF2-40B4-BE49-F238E27FC236}">
              <a16:creationId xmlns:a16="http://schemas.microsoft.com/office/drawing/2014/main" id="{2513A429-1CA2-476E-8EF1-EAF579791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285751</xdr:colOff>
      <xdr:row>326</xdr:row>
      <xdr:rowOff>7258</xdr:rowOff>
    </xdr:from>
    <xdr:to>
      <xdr:col>23</xdr:col>
      <xdr:colOff>358322</xdr:colOff>
      <xdr:row>334</xdr:row>
      <xdr:rowOff>72572</xdr:rowOff>
    </xdr:to>
    <xdr:graphicFrame macro="">
      <xdr:nvGraphicFramePr>
        <xdr:cNvPr id="30" name="Chart 29">
          <a:extLst>
            <a:ext uri="{FF2B5EF4-FFF2-40B4-BE49-F238E27FC236}">
              <a16:creationId xmlns:a16="http://schemas.microsoft.com/office/drawing/2014/main" id="{AF9E9D7E-6773-4A65-8E61-AD5C0B789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258535</xdr:colOff>
      <xdr:row>335</xdr:row>
      <xdr:rowOff>161471</xdr:rowOff>
    </xdr:from>
    <xdr:to>
      <xdr:col>34</xdr:col>
      <xdr:colOff>90713</xdr:colOff>
      <xdr:row>347</xdr:row>
      <xdr:rowOff>0</xdr:rowOff>
    </xdr:to>
    <xdr:graphicFrame macro="">
      <xdr:nvGraphicFramePr>
        <xdr:cNvPr id="31" name="Chart 30">
          <a:extLst>
            <a:ext uri="{FF2B5EF4-FFF2-40B4-BE49-F238E27FC236}">
              <a16:creationId xmlns:a16="http://schemas.microsoft.com/office/drawing/2014/main" id="{7FC11F26-0022-448A-A0CC-93061FFA7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240393</xdr:colOff>
      <xdr:row>348</xdr:row>
      <xdr:rowOff>52615</xdr:rowOff>
    </xdr:from>
    <xdr:to>
      <xdr:col>23</xdr:col>
      <xdr:colOff>312964</xdr:colOff>
      <xdr:row>365</xdr:row>
      <xdr:rowOff>19958</xdr:rowOff>
    </xdr:to>
    <xdr:graphicFrame macro="">
      <xdr:nvGraphicFramePr>
        <xdr:cNvPr id="32" name="Chart 31">
          <a:extLst>
            <a:ext uri="{FF2B5EF4-FFF2-40B4-BE49-F238E27FC236}">
              <a16:creationId xmlns:a16="http://schemas.microsoft.com/office/drawing/2014/main" id="{9B34DB41-013A-4098-8FE3-DC2F1D002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44450</xdr:colOff>
      <xdr:row>23</xdr:row>
      <xdr:rowOff>149225</xdr:rowOff>
    </xdr:from>
    <xdr:ext cx="6902805" cy="5115188"/>
    <xdr:pic>
      <xdr:nvPicPr>
        <xdr:cNvPr id="2" name="Picture 1">
          <a:extLst>
            <a:ext uri="{FF2B5EF4-FFF2-40B4-BE49-F238E27FC236}">
              <a16:creationId xmlns:a16="http://schemas.microsoft.com/office/drawing/2014/main" id="{531DDC5B-4F61-4BB6-8471-A04BE432467E}"/>
            </a:ext>
          </a:extLst>
        </xdr:cNvPr>
        <xdr:cNvPicPr>
          <a:picLocks noChangeAspect="1"/>
        </xdr:cNvPicPr>
      </xdr:nvPicPr>
      <xdr:blipFill>
        <a:blip xmlns:r="http://schemas.openxmlformats.org/officeDocument/2006/relationships" r:embed="rId1"/>
        <a:stretch>
          <a:fillRect/>
        </a:stretch>
      </xdr:blipFill>
      <xdr:spPr>
        <a:xfrm>
          <a:off x="609600" y="3387725"/>
          <a:ext cx="6902805" cy="51151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942975</xdr:colOff>
      <xdr:row>4</xdr:row>
      <xdr:rowOff>152400</xdr:rowOff>
    </xdr:from>
    <xdr:ext cx="7077075" cy="4552950"/>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m6421/Desktop/NYU%20Jul%2023/LP%20Tool/EDCI/2023-EDCI-Data-Submission-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ROSI/NYUSternCSB_ROSI_SupplyChains_nomacr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L/10_Projects/MoF/40_Work/10_Model/MoF_Financial_model_v17-9_MK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rthurdlittle-my.sharepoint.com/ADL/10_Projects/MoF/40_Work/10_Model/MoF_Financial_model_v17-9_MK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Valuation%20Model%20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Calavo%20Growers%20CVGW%20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WIP%20Calavo%20Valu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Contents"/>
      <sheetName val="ESG Data"/>
      <sheetName val="Data Notes (as needed)"/>
      <sheetName val="Glossary"/>
      <sheetName val="Suggested Data Checks"/>
      <sheetName val="SASB Codes"/>
      <sheetName val="GHG Emissions"/>
      <sheetName val="Renewable Energy Consumption"/>
      <sheetName val="Diversity"/>
      <sheetName val="Work Related Accidents"/>
      <sheetName val="Net New Hires"/>
      <sheetName val="Employee Engagement"/>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Afghanistan</v>
          </cell>
          <cell r="B2" t="str">
            <v>Public</v>
          </cell>
          <cell r="C2" t="str">
            <v>Venture</v>
          </cell>
          <cell r="E2" t="str">
            <v>AED</v>
          </cell>
          <cell r="F2" t="str">
            <v>Consumer Goods</v>
          </cell>
          <cell r="I2" t="str">
            <v>Spend-based</v>
          </cell>
          <cell r="J2" t="str">
            <v>Location-based</v>
          </cell>
          <cell r="K2" t="str">
            <v>Spend-based</v>
          </cell>
        </row>
        <row r="3">
          <cell r="A3" t="str">
            <v>Albania</v>
          </cell>
          <cell r="B3" t="str">
            <v>Private</v>
          </cell>
          <cell r="C3" t="str">
            <v>Growth</v>
          </cell>
          <cell r="E3" t="str">
            <v>AFN</v>
          </cell>
          <cell r="F3" t="str">
            <v>Food &amp; Beverage</v>
          </cell>
          <cell r="I3" t="str">
            <v>Activity-based</v>
          </cell>
          <cell r="J3" t="str">
            <v>Market-based</v>
          </cell>
          <cell r="K3" t="str">
            <v>Activity-based</v>
          </cell>
        </row>
        <row r="4">
          <cell r="A4" t="str">
            <v>Algeria</v>
          </cell>
          <cell r="C4" t="str">
            <v>Buyout</v>
          </cell>
          <cell r="E4" t="str">
            <v>ALL</v>
          </cell>
          <cell r="F4" t="str">
            <v>Resource Transformation</v>
          </cell>
          <cell r="I4" t="str">
            <v>Direct Monitoring</v>
          </cell>
          <cell r="J4" t="str">
            <v>Other</v>
          </cell>
          <cell r="K4" t="str">
            <v>Direct Emissions/Supplier-based</v>
          </cell>
        </row>
        <row r="5">
          <cell r="A5" t="str">
            <v>American Samoa</v>
          </cell>
          <cell r="E5" t="str">
            <v>AMD</v>
          </cell>
          <cell r="F5" t="str">
            <v>Extractives &amp; Minerals Processing</v>
          </cell>
          <cell r="I5" t="str">
            <v>Other</v>
          </cell>
          <cell r="K5" t="str">
            <v>Other</v>
          </cell>
        </row>
        <row r="6">
          <cell r="A6" t="str">
            <v>Andorra</v>
          </cell>
          <cell r="E6" t="str">
            <v>ANG</v>
          </cell>
          <cell r="F6" t="str">
            <v>Health Care</v>
          </cell>
        </row>
        <row r="7">
          <cell r="A7" t="str">
            <v>Angola</v>
          </cell>
          <cell r="E7" t="str">
            <v>AOA</v>
          </cell>
          <cell r="F7" t="str">
            <v>Services</v>
          </cell>
        </row>
        <row r="8">
          <cell r="A8" t="str">
            <v>Anguilla</v>
          </cell>
          <cell r="E8" t="str">
            <v>ARS</v>
          </cell>
          <cell r="F8" t="str">
            <v>Financials</v>
          </cell>
        </row>
        <row r="9">
          <cell r="A9" t="str">
            <v>Antarctica</v>
          </cell>
          <cell r="E9" t="str">
            <v>AUD</v>
          </cell>
          <cell r="F9" t="str">
            <v>Infrastructure</v>
          </cell>
        </row>
        <row r="10">
          <cell r="A10" t="str">
            <v>Antigua and Barbuda</v>
          </cell>
          <cell r="E10" t="str">
            <v>AWG</v>
          </cell>
          <cell r="F10" t="str">
            <v>Technology &amp; Communications</v>
          </cell>
        </row>
        <row r="11">
          <cell r="A11" t="str">
            <v>Argentina</v>
          </cell>
          <cell r="E11" t="str">
            <v>AZN</v>
          </cell>
          <cell r="F11" t="str">
            <v>Renewable Resources &amp; Alternative Energy</v>
          </cell>
        </row>
        <row r="12">
          <cell r="A12" t="str">
            <v>Armenia</v>
          </cell>
          <cell r="E12" t="str">
            <v>BAM</v>
          </cell>
          <cell r="F12" t="str">
            <v>Transportation</v>
          </cell>
        </row>
        <row r="13">
          <cell r="A13" t="str">
            <v>Aruba</v>
          </cell>
          <cell r="E13" t="str">
            <v>BBD</v>
          </cell>
        </row>
        <row r="14">
          <cell r="A14" t="str">
            <v>Australia</v>
          </cell>
          <cell r="E14" t="str">
            <v>BDT</v>
          </cell>
        </row>
        <row r="15">
          <cell r="A15" t="str">
            <v>Austria</v>
          </cell>
          <cell r="E15" t="str">
            <v>BGN</v>
          </cell>
        </row>
        <row r="16">
          <cell r="A16" t="str">
            <v>Azerbaijan</v>
          </cell>
          <cell r="E16" t="str">
            <v>BHD</v>
          </cell>
        </row>
        <row r="17">
          <cell r="A17" t="str">
            <v>Bahamas</v>
          </cell>
          <cell r="E17" t="str">
            <v>BIF</v>
          </cell>
        </row>
        <row r="18">
          <cell r="A18" t="str">
            <v>Bahrain</v>
          </cell>
          <cell r="E18" t="str">
            <v>BMD</v>
          </cell>
        </row>
        <row r="19">
          <cell r="A19" t="str">
            <v>Bangladesh</v>
          </cell>
          <cell r="E19" t="str">
            <v>BND</v>
          </cell>
        </row>
        <row r="20">
          <cell r="A20" t="str">
            <v>Barbados</v>
          </cell>
          <cell r="E20" t="str">
            <v>BOB</v>
          </cell>
        </row>
        <row r="21">
          <cell r="A21" t="str">
            <v>Belarus</v>
          </cell>
          <cell r="E21" t="str">
            <v>BOV</v>
          </cell>
        </row>
        <row r="22">
          <cell r="A22" t="str">
            <v>Belgium</v>
          </cell>
          <cell r="E22" t="str">
            <v>BRL</v>
          </cell>
        </row>
        <row r="23">
          <cell r="A23" t="str">
            <v>Belize</v>
          </cell>
          <cell r="E23" t="str">
            <v>BSD</v>
          </cell>
        </row>
        <row r="24">
          <cell r="A24" t="str">
            <v>Benin</v>
          </cell>
          <cell r="E24" t="str">
            <v>BTN</v>
          </cell>
        </row>
        <row r="25">
          <cell r="A25" t="str">
            <v>Bermuda</v>
          </cell>
          <cell r="E25" t="str">
            <v>BWP</v>
          </cell>
        </row>
        <row r="26">
          <cell r="A26" t="str">
            <v>Bhutan</v>
          </cell>
          <cell r="E26" t="str">
            <v>BYN</v>
          </cell>
        </row>
        <row r="27">
          <cell r="A27" t="str">
            <v>Bolivia</v>
          </cell>
          <cell r="E27" t="str">
            <v>BZD</v>
          </cell>
        </row>
        <row r="28">
          <cell r="A28" t="str">
            <v>Bosnia and Herzegovina</v>
          </cell>
          <cell r="E28" t="str">
            <v>CAD</v>
          </cell>
        </row>
        <row r="29">
          <cell r="A29" t="str">
            <v>Botswana</v>
          </cell>
          <cell r="E29" t="str">
            <v>CDF</v>
          </cell>
        </row>
        <row r="30">
          <cell r="A30" t="str">
            <v>Bouvet Island</v>
          </cell>
          <cell r="E30" t="str">
            <v>CHE</v>
          </cell>
        </row>
        <row r="31">
          <cell r="A31" t="str">
            <v>Brazil</v>
          </cell>
          <cell r="E31" t="str">
            <v>CHF</v>
          </cell>
        </row>
        <row r="32">
          <cell r="A32" t="str">
            <v>British Indian Ocean Territory</v>
          </cell>
          <cell r="E32" t="str">
            <v>CHW</v>
          </cell>
        </row>
        <row r="33">
          <cell r="A33" t="str">
            <v>Brunei Darussalam</v>
          </cell>
          <cell r="E33" t="str">
            <v>CLF</v>
          </cell>
        </row>
        <row r="34">
          <cell r="A34" t="str">
            <v>Bulgaria</v>
          </cell>
          <cell r="E34" t="str">
            <v>CLP</v>
          </cell>
        </row>
        <row r="35">
          <cell r="A35" t="str">
            <v>Burkina Faso</v>
          </cell>
          <cell r="E35" t="str">
            <v>CNY</v>
          </cell>
        </row>
        <row r="36">
          <cell r="A36" t="str">
            <v>Burundi</v>
          </cell>
          <cell r="E36" t="str">
            <v>COP</v>
          </cell>
        </row>
        <row r="37">
          <cell r="A37" t="str">
            <v>Cambodia</v>
          </cell>
          <cell r="E37" t="str">
            <v>COU</v>
          </cell>
        </row>
        <row r="38">
          <cell r="A38" t="str">
            <v>Cameroon</v>
          </cell>
          <cell r="E38" t="str">
            <v>CRC</v>
          </cell>
        </row>
        <row r="39">
          <cell r="A39" t="str">
            <v>Canada</v>
          </cell>
          <cell r="E39" t="str">
            <v>CUC</v>
          </cell>
        </row>
        <row r="40">
          <cell r="A40" t="str">
            <v>Cape Verde</v>
          </cell>
          <cell r="E40" t="str">
            <v>CUP</v>
          </cell>
        </row>
        <row r="41">
          <cell r="A41" t="str">
            <v>Cayman Islands</v>
          </cell>
          <cell r="E41" t="str">
            <v>CVE</v>
          </cell>
        </row>
        <row r="42">
          <cell r="A42" t="str">
            <v>Central African Republic</v>
          </cell>
          <cell r="E42" t="str">
            <v>CZK</v>
          </cell>
        </row>
        <row r="43">
          <cell r="A43" t="str">
            <v>Chad</v>
          </cell>
          <cell r="E43" t="str">
            <v>DJF</v>
          </cell>
        </row>
        <row r="44">
          <cell r="A44" t="str">
            <v>Chile</v>
          </cell>
          <cell r="E44" t="str">
            <v>DKK</v>
          </cell>
        </row>
        <row r="45">
          <cell r="A45" t="str">
            <v>China</v>
          </cell>
          <cell r="E45" t="str">
            <v>DOP</v>
          </cell>
        </row>
        <row r="46">
          <cell r="A46" t="str">
            <v>Christmas Island</v>
          </cell>
          <cell r="E46" t="str">
            <v>DZD</v>
          </cell>
        </row>
        <row r="47">
          <cell r="A47" t="str">
            <v>Cocos (Keeling Islands)</v>
          </cell>
          <cell r="E47" t="str">
            <v>EGP</v>
          </cell>
        </row>
        <row r="48">
          <cell r="A48" t="str">
            <v>Colombia</v>
          </cell>
          <cell r="E48" t="str">
            <v>ERN</v>
          </cell>
        </row>
        <row r="49">
          <cell r="A49" t="str">
            <v>Comoros</v>
          </cell>
          <cell r="E49" t="str">
            <v>ETB</v>
          </cell>
        </row>
        <row r="50">
          <cell r="A50" t="str">
            <v>Congo</v>
          </cell>
          <cell r="E50" t="str">
            <v>EUR</v>
          </cell>
        </row>
        <row r="51">
          <cell r="A51" t="str">
            <v>Cook Islands</v>
          </cell>
          <cell r="E51" t="str">
            <v>FJD</v>
          </cell>
        </row>
        <row r="52">
          <cell r="A52" t="str">
            <v>Costa Rica</v>
          </cell>
          <cell r="E52" t="str">
            <v>FKP</v>
          </cell>
        </row>
        <row r="53">
          <cell r="A53" t="str">
            <v>Cote D'Ivoire (Ivory Coast)</v>
          </cell>
          <cell r="E53" t="str">
            <v>GBP</v>
          </cell>
        </row>
        <row r="54">
          <cell r="A54" t="str">
            <v>Croatia (Hrvatska</v>
          </cell>
          <cell r="E54" t="str">
            <v>GEL</v>
          </cell>
        </row>
        <row r="55">
          <cell r="A55" t="str">
            <v>Cuba</v>
          </cell>
          <cell r="E55" t="str">
            <v>GHS</v>
          </cell>
        </row>
        <row r="56">
          <cell r="A56" t="str">
            <v>Cyprus</v>
          </cell>
          <cell r="E56" t="str">
            <v>GIP</v>
          </cell>
        </row>
        <row r="57">
          <cell r="A57" t="str">
            <v>Czech Republic</v>
          </cell>
          <cell r="E57" t="str">
            <v>GMD</v>
          </cell>
        </row>
        <row r="58">
          <cell r="A58" t="str">
            <v>Denmark</v>
          </cell>
          <cell r="E58" t="str">
            <v>GNF</v>
          </cell>
        </row>
        <row r="59">
          <cell r="A59" t="str">
            <v>Djibouti</v>
          </cell>
          <cell r="E59" t="str">
            <v>GTQ</v>
          </cell>
        </row>
        <row r="60">
          <cell r="A60" t="str">
            <v>Dominica</v>
          </cell>
          <cell r="E60" t="str">
            <v>GYD</v>
          </cell>
        </row>
        <row r="61">
          <cell r="A61" t="str">
            <v>Dominican Republic</v>
          </cell>
          <cell r="E61" t="str">
            <v>HKD</v>
          </cell>
        </row>
        <row r="62">
          <cell r="A62" t="str">
            <v>East Timor</v>
          </cell>
          <cell r="E62" t="str">
            <v>HNL</v>
          </cell>
        </row>
        <row r="63">
          <cell r="A63" t="str">
            <v>Ecuador</v>
          </cell>
          <cell r="E63" t="str">
            <v>HRK</v>
          </cell>
        </row>
        <row r="64">
          <cell r="A64" t="str">
            <v>Egypt</v>
          </cell>
          <cell r="E64" t="str">
            <v>HTG</v>
          </cell>
        </row>
        <row r="65">
          <cell r="A65" t="str">
            <v>El Salvador</v>
          </cell>
          <cell r="E65" t="str">
            <v>HUF</v>
          </cell>
        </row>
        <row r="66">
          <cell r="A66" t="str">
            <v>Equatorial Guinea</v>
          </cell>
          <cell r="E66" t="str">
            <v>IDR</v>
          </cell>
        </row>
        <row r="67">
          <cell r="A67" t="str">
            <v>Eritrea</v>
          </cell>
          <cell r="E67" t="str">
            <v>ILS</v>
          </cell>
        </row>
        <row r="68">
          <cell r="A68" t="str">
            <v>Estonia</v>
          </cell>
          <cell r="E68" t="str">
            <v>INR</v>
          </cell>
        </row>
        <row r="69">
          <cell r="A69" t="str">
            <v>Ethiopia</v>
          </cell>
          <cell r="E69" t="str">
            <v>IQD</v>
          </cell>
        </row>
        <row r="70">
          <cell r="A70" t="str">
            <v>Falkland Islands (Malvinas)</v>
          </cell>
          <cell r="E70" t="str">
            <v>IRR</v>
          </cell>
        </row>
        <row r="71">
          <cell r="A71" t="str">
            <v>Faroe Islands</v>
          </cell>
          <cell r="E71" t="str">
            <v>ISK</v>
          </cell>
        </row>
        <row r="72">
          <cell r="A72" t="str">
            <v>Fiji</v>
          </cell>
          <cell r="E72" t="str">
            <v>JMD</v>
          </cell>
        </row>
        <row r="73">
          <cell r="A73" t="str">
            <v>Finland</v>
          </cell>
          <cell r="E73" t="str">
            <v>JOD</v>
          </cell>
        </row>
        <row r="74">
          <cell r="A74" t="str">
            <v>France</v>
          </cell>
          <cell r="E74" t="str">
            <v>JPY</v>
          </cell>
        </row>
        <row r="75">
          <cell r="A75" t="str">
            <v>France</v>
          </cell>
          <cell r="E75" t="str">
            <v>KES</v>
          </cell>
        </row>
        <row r="76">
          <cell r="A76" t="str">
            <v>Metropolitan</v>
          </cell>
          <cell r="E76" t="str">
            <v>KGS</v>
          </cell>
        </row>
        <row r="77">
          <cell r="A77" t="str">
            <v>French Guiana</v>
          </cell>
          <cell r="E77" t="str">
            <v>KHR</v>
          </cell>
        </row>
        <row r="78">
          <cell r="A78" t="str">
            <v>French Polynesia</v>
          </cell>
          <cell r="E78" t="str">
            <v>KMF</v>
          </cell>
        </row>
        <row r="79">
          <cell r="A79" t="str">
            <v>French Southern Territories</v>
          </cell>
          <cell r="E79" t="str">
            <v>KPW</v>
          </cell>
        </row>
        <row r="80">
          <cell r="A80" t="str">
            <v>Gabon</v>
          </cell>
          <cell r="E80" t="str">
            <v>KRW</v>
          </cell>
        </row>
        <row r="81">
          <cell r="A81" t="str">
            <v>Gambia</v>
          </cell>
          <cell r="E81" t="str">
            <v>KWD</v>
          </cell>
        </row>
        <row r="82">
          <cell r="A82" t="str">
            <v>Georgia</v>
          </cell>
          <cell r="E82" t="str">
            <v>KYD</v>
          </cell>
        </row>
        <row r="83">
          <cell r="A83" t="str">
            <v>Germany</v>
          </cell>
          <cell r="E83" t="str">
            <v>KZT</v>
          </cell>
        </row>
        <row r="84">
          <cell r="A84" t="str">
            <v>Ghana</v>
          </cell>
          <cell r="E84" t="str">
            <v>LAK</v>
          </cell>
        </row>
        <row r="85">
          <cell r="A85" t="str">
            <v>Gibraltar</v>
          </cell>
          <cell r="E85" t="str">
            <v>LBP</v>
          </cell>
        </row>
        <row r="86">
          <cell r="A86" t="str">
            <v>Greece</v>
          </cell>
          <cell r="E86" t="str">
            <v>LKR</v>
          </cell>
        </row>
        <row r="87">
          <cell r="A87" t="str">
            <v>Greenland</v>
          </cell>
          <cell r="E87" t="str">
            <v>LRD</v>
          </cell>
        </row>
        <row r="88">
          <cell r="A88" t="str">
            <v>Grenada</v>
          </cell>
          <cell r="E88" t="str">
            <v>LSL</v>
          </cell>
        </row>
        <row r="89">
          <cell r="A89" t="str">
            <v>Guadeloupe</v>
          </cell>
          <cell r="E89" t="str">
            <v>LYD</v>
          </cell>
        </row>
        <row r="90">
          <cell r="A90" t="str">
            <v>Guam</v>
          </cell>
          <cell r="E90" t="str">
            <v>MAD</v>
          </cell>
        </row>
        <row r="91">
          <cell r="A91" t="str">
            <v>Guatemala</v>
          </cell>
          <cell r="E91" t="str">
            <v>MDL</v>
          </cell>
        </row>
        <row r="92">
          <cell r="A92" t="str">
            <v>Guinea</v>
          </cell>
          <cell r="E92" t="str">
            <v>MGA</v>
          </cell>
        </row>
        <row r="93">
          <cell r="A93" t="str">
            <v>Guinea-Bissau</v>
          </cell>
          <cell r="E93" t="str">
            <v>MKD</v>
          </cell>
        </row>
        <row r="94">
          <cell r="A94" t="str">
            <v>Guyana</v>
          </cell>
          <cell r="E94" t="str">
            <v>MMK</v>
          </cell>
        </row>
        <row r="95">
          <cell r="A95" t="str">
            <v>Haiti</v>
          </cell>
          <cell r="E95" t="str">
            <v>MNT</v>
          </cell>
        </row>
        <row r="96">
          <cell r="A96" t="str">
            <v>Heard and McDonald Islands</v>
          </cell>
          <cell r="E96" t="str">
            <v>MOP</v>
          </cell>
        </row>
        <row r="97">
          <cell r="A97" t="str">
            <v>Honduras</v>
          </cell>
          <cell r="E97" t="str">
            <v>MRU</v>
          </cell>
        </row>
        <row r="98">
          <cell r="A98" t="str">
            <v>Hong Kong</v>
          </cell>
          <cell r="E98" t="str">
            <v>MUR</v>
          </cell>
        </row>
        <row r="99">
          <cell r="A99" t="str">
            <v>Hungary</v>
          </cell>
          <cell r="E99" t="str">
            <v>MVR</v>
          </cell>
        </row>
        <row r="100">
          <cell r="A100" t="str">
            <v>Iceland</v>
          </cell>
          <cell r="E100" t="str">
            <v>MWK</v>
          </cell>
        </row>
        <row r="101">
          <cell r="A101" t="str">
            <v>India</v>
          </cell>
          <cell r="E101" t="str">
            <v>MXN</v>
          </cell>
        </row>
        <row r="102">
          <cell r="A102" t="str">
            <v>Indonesia</v>
          </cell>
          <cell r="E102" t="str">
            <v>MXV</v>
          </cell>
        </row>
        <row r="103">
          <cell r="A103" t="str">
            <v>Iran</v>
          </cell>
          <cell r="E103" t="str">
            <v>MYR</v>
          </cell>
        </row>
        <row r="104">
          <cell r="A104" t="str">
            <v>Iraq</v>
          </cell>
          <cell r="E104" t="str">
            <v>MZN</v>
          </cell>
        </row>
        <row r="105">
          <cell r="A105" t="str">
            <v>Ireland</v>
          </cell>
          <cell r="E105" t="str">
            <v>NAD</v>
          </cell>
        </row>
        <row r="106">
          <cell r="A106" t="str">
            <v>Israel</v>
          </cell>
          <cell r="E106" t="str">
            <v>NGN</v>
          </cell>
        </row>
        <row r="107">
          <cell r="A107" t="str">
            <v>Italy</v>
          </cell>
          <cell r="E107" t="str">
            <v>NIO</v>
          </cell>
        </row>
        <row r="108">
          <cell r="A108" t="str">
            <v>Jamaica</v>
          </cell>
          <cell r="E108" t="str">
            <v>NOK</v>
          </cell>
        </row>
        <row r="109">
          <cell r="A109" t="str">
            <v>Japan</v>
          </cell>
          <cell r="E109" t="str">
            <v>NPR</v>
          </cell>
        </row>
        <row r="110">
          <cell r="A110" t="str">
            <v>Jordan</v>
          </cell>
          <cell r="E110" t="str">
            <v>NZD</v>
          </cell>
        </row>
        <row r="111">
          <cell r="A111" t="str">
            <v>Kazakhstan</v>
          </cell>
          <cell r="E111" t="str">
            <v>OMR</v>
          </cell>
        </row>
        <row r="112">
          <cell r="A112" t="str">
            <v>Kenya</v>
          </cell>
          <cell r="E112" t="str">
            <v>PAB</v>
          </cell>
        </row>
        <row r="113">
          <cell r="A113" t="str">
            <v>Kiribati</v>
          </cell>
          <cell r="E113" t="str">
            <v>PEN</v>
          </cell>
        </row>
        <row r="114">
          <cell r="A114" t="str">
            <v>Korea (North)</v>
          </cell>
          <cell r="E114" t="str">
            <v>PGK</v>
          </cell>
        </row>
        <row r="115">
          <cell r="A115" t="str">
            <v>Korea (South)</v>
          </cell>
          <cell r="E115" t="str">
            <v>PHP</v>
          </cell>
        </row>
        <row r="116">
          <cell r="A116" t="str">
            <v>Kuwait</v>
          </cell>
          <cell r="E116" t="str">
            <v>PKR</v>
          </cell>
        </row>
        <row r="117">
          <cell r="A117" t="str">
            <v>Kyrgyzstan</v>
          </cell>
          <cell r="E117" t="str">
            <v>PLN</v>
          </cell>
        </row>
        <row r="118">
          <cell r="A118" t="str">
            <v>Laos</v>
          </cell>
          <cell r="E118" t="str">
            <v>PYG</v>
          </cell>
        </row>
        <row r="119">
          <cell r="A119" t="str">
            <v>Latvia</v>
          </cell>
          <cell r="E119" t="str">
            <v>QAR</v>
          </cell>
        </row>
        <row r="120">
          <cell r="A120" t="str">
            <v>Lebanon</v>
          </cell>
          <cell r="E120" t="str">
            <v>RON</v>
          </cell>
        </row>
        <row r="121">
          <cell r="A121" t="str">
            <v>Lesotho</v>
          </cell>
          <cell r="E121" t="str">
            <v>RSD</v>
          </cell>
        </row>
        <row r="122">
          <cell r="A122" t="str">
            <v>Liberia</v>
          </cell>
          <cell r="E122" t="str">
            <v>RUB</v>
          </cell>
        </row>
        <row r="123">
          <cell r="A123" t="str">
            <v>Libya</v>
          </cell>
          <cell r="E123" t="str">
            <v>RWF</v>
          </cell>
        </row>
        <row r="124">
          <cell r="A124" t="str">
            <v>Liechtenstein</v>
          </cell>
          <cell r="E124" t="str">
            <v>SAR</v>
          </cell>
        </row>
        <row r="125">
          <cell r="A125" t="str">
            <v>Lithuania</v>
          </cell>
          <cell r="E125" t="str">
            <v>SBD</v>
          </cell>
        </row>
        <row r="126">
          <cell r="A126" t="str">
            <v>Luxembourg</v>
          </cell>
          <cell r="E126" t="str">
            <v>SCR</v>
          </cell>
        </row>
        <row r="127">
          <cell r="A127" t="str">
            <v>Macau</v>
          </cell>
          <cell r="E127" t="str">
            <v>SDG</v>
          </cell>
        </row>
        <row r="128">
          <cell r="A128" t="str">
            <v>Macedonia</v>
          </cell>
          <cell r="E128" t="str">
            <v>SEK</v>
          </cell>
        </row>
        <row r="129">
          <cell r="A129" t="str">
            <v>Madagascar</v>
          </cell>
          <cell r="E129" t="str">
            <v>SGD</v>
          </cell>
        </row>
        <row r="130">
          <cell r="A130" t="str">
            <v>Malawi</v>
          </cell>
          <cell r="E130" t="str">
            <v>SHP</v>
          </cell>
        </row>
        <row r="131">
          <cell r="A131" t="str">
            <v>Malaysia</v>
          </cell>
          <cell r="E131" t="str">
            <v>SLE</v>
          </cell>
        </row>
        <row r="132">
          <cell r="A132" t="str">
            <v>Maldives</v>
          </cell>
          <cell r="E132" t="str">
            <v>SLL</v>
          </cell>
        </row>
        <row r="133">
          <cell r="A133" t="str">
            <v>Mali</v>
          </cell>
          <cell r="E133" t="str">
            <v>SOS</v>
          </cell>
        </row>
        <row r="134">
          <cell r="A134" t="str">
            <v>Malta</v>
          </cell>
          <cell r="E134" t="str">
            <v>SRD</v>
          </cell>
        </row>
        <row r="135">
          <cell r="A135" t="str">
            <v>Marshall Islands</v>
          </cell>
          <cell r="E135" t="str">
            <v>SSP</v>
          </cell>
        </row>
        <row r="136">
          <cell r="A136" t="str">
            <v>Martinique</v>
          </cell>
          <cell r="E136" t="str">
            <v>STN</v>
          </cell>
        </row>
        <row r="137">
          <cell r="A137" t="str">
            <v>Mauritania</v>
          </cell>
          <cell r="E137" t="str">
            <v>SVC</v>
          </cell>
        </row>
        <row r="138">
          <cell r="A138" t="str">
            <v>Mauritius</v>
          </cell>
          <cell r="E138" t="str">
            <v>SYP</v>
          </cell>
        </row>
        <row r="139">
          <cell r="A139" t="str">
            <v>Mayotte</v>
          </cell>
          <cell r="E139" t="str">
            <v>SZL</v>
          </cell>
        </row>
        <row r="140">
          <cell r="A140" t="str">
            <v>Mexico</v>
          </cell>
          <cell r="E140" t="str">
            <v>THB</v>
          </cell>
        </row>
        <row r="141">
          <cell r="A141" t="str">
            <v>Micronesia</v>
          </cell>
          <cell r="E141" t="str">
            <v>TJS</v>
          </cell>
        </row>
        <row r="142">
          <cell r="A142" t="str">
            <v>Moldova</v>
          </cell>
          <cell r="E142" t="str">
            <v>TMT</v>
          </cell>
        </row>
        <row r="143">
          <cell r="A143" t="str">
            <v>Monaco</v>
          </cell>
          <cell r="E143" t="str">
            <v>TND</v>
          </cell>
        </row>
        <row r="144">
          <cell r="A144" t="str">
            <v>Mongolia</v>
          </cell>
          <cell r="E144" t="str">
            <v>TOP</v>
          </cell>
        </row>
        <row r="145">
          <cell r="A145" t="str">
            <v>Montserrat</v>
          </cell>
          <cell r="E145" t="str">
            <v>TRY</v>
          </cell>
        </row>
        <row r="146">
          <cell r="A146" t="str">
            <v>Morocco</v>
          </cell>
          <cell r="E146" t="str">
            <v>TTD</v>
          </cell>
        </row>
        <row r="147">
          <cell r="A147" t="str">
            <v>Mozambique</v>
          </cell>
          <cell r="E147" t="str">
            <v>TWD</v>
          </cell>
        </row>
        <row r="148">
          <cell r="A148" t="str">
            <v>Myanmar</v>
          </cell>
          <cell r="E148" t="str">
            <v>TZS</v>
          </cell>
        </row>
        <row r="149">
          <cell r="A149" t="str">
            <v>Namibia</v>
          </cell>
          <cell r="E149" t="str">
            <v>UAH</v>
          </cell>
        </row>
        <row r="150">
          <cell r="A150" t="str">
            <v>Nauru</v>
          </cell>
          <cell r="E150" t="str">
            <v>UGX</v>
          </cell>
        </row>
        <row r="151">
          <cell r="A151" t="str">
            <v>Nepal</v>
          </cell>
          <cell r="E151" t="str">
            <v>USD</v>
          </cell>
        </row>
        <row r="152">
          <cell r="A152" t="str">
            <v>Netherlands</v>
          </cell>
          <cell r="E152" t="str">
            <v>USN</v>
          </cell>
        </row>
        <row r="153">
          <cell r="A153" t="str">
            <v>Netherlands Antilles</v>
          </cell>
          <cell r="E153" t="str">
            <v>UYI</v>
          </cell>
        </row>
        <row r="154">
          <cell r="A154" t="str">
            <v>New Caledonia</v>
          </cell>
          <cell r="E154" t="str">
            <v>UYU</v>
          </cell>
        </row>
        <row r="155">
          <cell r="A155" t="str">
            <v>New Zealand</v>
          </cell>
          <cell r="E155" t="str">
            <v>UYW</v>
          </cell>
        </row>
        <row r="156">
          <cell r="A156" t="str">
            <v>Nicaragua</v>
          </cell>
          <cell r="E156" t="str">
            <v>UZS</v>
          </cell>
        </row>
        <row r="157">
          <cell r="A157" t="str">
            <v>Niger</v>
          </cell>
          <cell r="E157" t="str">
            <v>VED</v>
          </cell>
        </row>
        <row r="158">
          <cell r="A158" t="str">
            <v>Nigeria</v>
          </cell>
          <cell r="E158" t="str">
            <v>VES</v>
          </cell>
        </row>
        <row r="159">
          <cell r="A159" t="str">
            <v>Niue</v>
          </cell>
          <cell r="E159" t="str">
            <v>VND</v>
          </cell>
        </row>
        <row r="160">
          <cell r="A160" t="str">
            <v>Norfolk Island</v>
          </cell>
          <cell r="E160" t="str">
            <v>VUV</v>
          </cell>
        </row>
        <row r="161">
          <cell r="A161" t="str">
            <v>Northern Mariana Islands</v>
          </cell>
          <cell r="E161" t="str">
            <v>WST</v>
          </cell>
        </row>
        <row r="162">
          <cell r="A162" t="str">
            <v>Norway</v>
          </cell>
          <cell r="E162" t="str">
            <v>XAF</v>
          </cell>
        </row>
        <row r="163">
          <cell r="A163" t="str">
            <v>Oman</v>
          </cell>
          <cell r="E163" t="str">
            <v>XAG</v>
          </cell>
        </row>
        <row r="164">
          <cell r="A164" t="str">
            <v>Pakistan</v>
          </cell>
          <cell r="E164" t="str">
            <v>XAU</v>
          </cell>
        </row>
        <row r="165">
          <cell r="A165" t="str">
            <v>Palau</v>
          </cell>
          <cell r="E165" t="str">
            <v>XBA</v>
          </cell>
        </row>
        <row r="166">
          <cell r="A166" t="str">
            <v>Panama</v>
          </cell>
          <cell r="E166" t="str">
            <v>XBB</v>
          </cell>
        </row>
        <row r="167">
          <cell r="A167" t="str">
            <v>Papua New Guinea</v>
          </cell>
          <cell r="E167" t="str">
            <v>XBC</v>
          </cell>
        </row>
        <row r="168">
          <cell r="A168" t="str">
            <v>Paraguay</v>
          </cell>
          <cell r="E168" t="str">
            <v>XBD</v>
          </cell>
        </row>
        <row r="169">
          <cell r="A169" t="str">
            <v>Peru</v>
          </cell>
          <cell r="E169" t="str">
            <v>XCD</v>
          </cell>
        </row>
        <row r="170">
          <cell r="A170" t="str">
            <v>Philippines</v>
          </cell>
          <cell r="E170" t="str">
            <v>XDR</v>
          </cell>
        </row>
        <row r="171">
          <cell r="A171" t="str">
            <v>Pitcairn</v>
          </cell>
          <cell r="E171" t="str">
            <v>XOF</v>
          </cell>
        </row>
        <row r="172">
          <cell r="A172" t="str">
            <v>Poland</v>
          </cell>
          <cell r="E172" t="str">
            <v>XPD</v>
          </cell>
        </row>
        <row r="173">
          <cell r="A173" t="str">
            <v>Portugal</v>
          </cell>
          <cell r="E173" t="str">
            <v>XPF</v>
          </cell>
        </row>
        <row r="174">
          <cell r="A174" t="str">
            <v>Puerto Rico</v>
          </cell>
          <cell r="E174" t="str">
            <v>XPT</v>
          </cell>
        </row>
        <row r="175">
          <cell r="A175" t="str">
            <v>Qatar</v>
          </cell>
          <cell r="E175" t="str">
            <v>XSU</v>
          </cell>
        </row>
        <row r="176">
          <cell r="A176" t="str">
            <v>Reunion</v>
          </cell>
          <cell r="E176" t="str">
            <v>XTS</v>
          </cell>
        </row>
        <row r="177">
          <cell r="A177" t="str">
            <v>Romania</v>
          </cell>
          <cell r="E177" t="str">
            <v>XUA</v>
          </cell>
        </row>
        <row r="178">
          <cell r="A178" t="str">
            <v>Russian Federation</v>
          </cell>
          <cell r="E178" t="str">
            <v>XXX</v>
          </cell>
        </row>
        <row r="179">
          <cell r="A179" t="str">
            <v>Rwanda</v>
          </cell>
          <cell r="E179" t="str">
            <v>YER</v>
          </cell>
        </row>
        <row r="180">
          <cell r="A180" t="str">
            <v>Saint Kitts and Nevis</v>
          </cell>
          <cell r="E180" t="str">
            <v>ZAR</v>
          </cell>
        </row>
        <row r="181">
          <cell r="A181" t="str">
            <v>Saint Lucia</v>
          </cell>
          <cell r="E181" t="str">
            <v>ZMW</v>
          </cell>
        </row>
        <row r="182">
          <cell r="A182" t="str">
            <v>Saint Vincent and The Grenadines</v>
          </cell>
          <cell r="E182" t="str">
            <v>ZWL</v>
          </cell>
        </row>
        <row r="183">
          <cell r="A183" t="str">
            <v>Samoa</v>
          </cell>
        </row>
        <row r="184">
          <cell r="A184" t="str">
            <v>San Marino</v>
          </cell>
        </row>
        <row r="185">
          <cell r="A185" t="str">
            <v>Sao Tome and Principe</v>
          </cell>
        </row>
        <row r="186">
          <cell r="A186" t="str">
            <v>Saudi Arabia</v>
          </cell>
        </row>
        <row r="187">
          <cell r="A187" t="str">
            <v>Senegal</v>
          </cell>
        </row>
        <row r="188">
          <cell r="A188" t="str">
            <v>Seychelles</v>
          </cell>
        </row>
        <row r="189">
          <cell r="A189" t="str">
            <v>Sierra Leone</v>
          </cell>
        </row>
        <row r="190">
          <cell r="A190" t="str">
            <v>Singapore</v>
          </cell>
        </row>
        <row r="191">
          <cell r="A191" t="str">
            <v>Slovak Republic</v>
          </cell>
        </row>
        <row r="192">
          <cell r="A192" t="str">
            <v>Slovenia</v>
          </cell>
        </row>
        <row r="193">
          <cell r="A193" t="str">
            <v>Solomon Islands</v>
          </cell>
        </row>
        <row r="194">
          <cell r="A194" t="str">
            <v>Somalia</v>
          </cell>
        </row>
        <row r="195">
          <cell r="A195" t="str">
            <v>South Africa</v>
          </cell>
        </row>
        <row r="196">
          <cell r="A196" t="str">
            <v>S. Georgia and S. Sandwich Isls.</v>
          </cell>
        </row>
        <row r="197">
          <cell r="A197" t="str">
            <v>Spain</v>
          </cell>
        </row>
        <row r="198">
          <cell r="A198" t="str">
            <v>Sri Lanka</v>
          </cell>
        </row>
        <row r="199">
          <cell r="A199" t="str">
            <v>St. Helena</v>
          </cell>
        </row>
        <row r="200">
          <cell r="A200" t="str">
            <v>St. Pierre and Miquelon</v>
          </cell>
        </row>
        <row r="201">
          <cell r="A201" t="str">
            <v>Sudan</v>
          </cell>
        </row>
        <row r="202">
          <cell r="A202" t="str">
            <v>Suriname</v>
          </cell>
        </row>
        <row r="203">
          <cell r="A203" t="str">
            <v>Svalbard and Jan Mayen Islands</v>
          </cell>
        </row>
        <row r="204">
          <cell r="A204" t="str">
            <v>Swaziland</v>
          </cell>
        </row>
        <row r="205">
          <cell r="A205" t="str">
            <v>Sweden</v>
          </cell>
        </row>
        <row r="206">
          <cell r="A206" t="str">
            <v>Switzerland</v>
          </cell>
        </row>
        <row r="207">
          <cell r="A207" t="str">
            <v>Syria</v>
          </cell>
        </row>
        <row r="208">
          <cell r="A208" t="str">
            <v>Taiwan</v>
          </cell>
        </row>
        <row r="209">
          <cell r="A209" t="str">
            <v>Tajikistan</v>
          </cell>
        </row>
        <row r="210">
          <cell r="A210" t="str">
            <v>Tanzania</v>
          </cell>
        </row>
        <row r="211">
          <cell r="A211" t="str">
            <v>Thailand</v>
          </cell>
        </row>
        <row r="212">
          <cell r="A212" t="str">
            <v>Togo</v>
          </cell>
        </row>
        <row r="213">
          <cell r="A213" t="str">
            <v>Tokelau</v>
          </cell>
        </row>
        <row r="214">
          <cell r="A214" t="str">
            <v>Tonga</v>
          </cell>
        </row>
        <row r="215">
          <cell r="A215" t="str">
            <v>Trinidad and Tobago</v>
          </cell>
        </row>
        <row r="216">
          <cell r="A216" t="str">
            <v>Tunisia</v>
          </cell>
        </row>
        <row r="217">
          <cell r="A217" t="str">
            <v>Turkey</v>
          </cell>
        </row>
        <row r="218">
          <cell r="A218" t="str">
            <v>Turkmenistan</v>
          </cell>
        </row>
        <row r="219">
          <cell r="A219" t="str">
            <v>Turks and Caicos Islands</v>
          </cell>
        </row>
        <row r="220">
          <cell r="A220" t="str">
            <v>Tuvalu</v>
          </cell>
        </row>
        <row r="221">
          <cell r="A221" t="str">
            <v>Uganda</v>
          </cell>
        </row>
        <row r="222">
          <cell r="A222" t="str">
            <v>Ukraine</v>
          </cell>
        </row>
        <row r="223">
          <cell r="A223" t="str">
            <v>United Arab Emirates</v>
          </cell>
        </row>
        <row r="224">
          <cell r="A224" t="str">
            <v>United Kingdom (Britain / UK)</v>
          </cell>
        </row>
        <row r="225">
          <cell r="A225" t="str">
            <v>United States of America (USA)</v>
          </cell>
        </row>
        <row r="226">
          <cell r="A226" t="str">
            <v>US Minor Outlying Islands</v>
          </cell>
        </row>
        <row r="227">
          <cell r="A227" t="str">
            <v>Uruguay</v>
          </cell>
        </row>
        <row r="228">
          <cell r="A228" t="str">
            <v>Uzbekistan</v>
          </cell>
        </row>
        <row r="229">
          <cell r="A229" t="str">
            <v>Vanuatu</v>
          </cell>
        </row>
        <row r="230">
          <cell r="A230" t="str">
            <v>Vatican City State (Holy See)</v>
          </cell>
        </row>
        <row r="231">
          <cell r="A231" t="str">
            <v>Venezuela</v>
          </cell>
        </row>
        <row r="232">
          <cell r="A232" t="str">
            <v>Viet Nam</v>
          </cell>
        </row>
        <row r="233">
          <cell r="A233" t="str">
            <v>Virgin Islands (British)</v>
          </cell>
        </row>
        <row r="234">
          <cell r="A234" t="str">
            <v>Virgin Islands (US)</v>
          </cell>
        </row>
        <row r="235">
          <cell r="A235" t="str">
            <v>Wallis and Futuna Islands</v>
          </cell>
        </row>
        <row r="236">
          <cell r="A236" t="str">
            <v>Western Sahara</v>
          </cell>
        </row>
        <row r="237">
          <cell r="A237" t="str">
            <v>Yemen</v>
          </cell>
        </row>
        <row r="238">
          <cell r="A238" t="str">
            <v>Yugoslavia</v>
          </cell>
        </row>
        <row r="239">
          <cell r="A239" t="str">
            <v>Zaire</v>
          </cell>
        </row>
        <row r="240">
          <cell r="A240" t="str">
            <v>Zambia</v>
          </cell>
        </row>
        <row r="241">
          <cell r="A241" t="str">
            <v>Zimbabwe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icense"/>
      <sheetName val="ToC"/>
      <sheetName val="Overview"/>
      <sheetName val="List of benefits"/>
      <sheetName val="Screener prioritized"/>
      <sheetName val="Screener additional"/>
      <sheetName val="Input data"/>
      <sheetName val="Input cost and assumptions"/>
      <sheetName val="1. Stable supply"/>
      <sheetName val="2. Long-term contracts"/>
      <sheetName val="3. Sustainable product"/>
      <sheetName val="4. Brand value"/>
      <sheetName val="5. Corporate risk"/>
      <sheetName val="Net benefits"/>
      <sheetName val="By year"/>
      <sheetName val="Worked examples"/>
      <sheetName val="Framework"/>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C17" t="str">
            <v>One-off</v>
          </cell>
          <cell r="D17" t="str">
            <v>Determines how far benefits look forward for calculating the net present value</v>
          </cell>
          <cell r="E17" t="str">
            <v>Years</v>
          </cell>
          <cell r="F17">
            <v>1</v>
          </cell>
        </row>
        <row r="18">
          <cell r="C18" t="str">
            <v>Short</v>
          </cell>
          <cell r="E18" t="str">
            <v>Years</v>
          </cell>
          <cell r="F18">
            <v>3</v>
          </cell>
        </row>
        <row r="19">
          <cell r="C19" t="str">
            <v>Medium</v>
          </cell>
          <cell r="E19" t="str">
            <v>Years</v>
          </cell>
          <cell r="F19">
            <v>5</v>
          </cell>
        </row>
        <row r="20">
          <cell r="C20" t="str">
            <v>Long</v>
          </cell>
          <cell r="E20" t="str">
            <v>Years</v>
          </cell>
          <cell r="F20">
            <v>10</v>
          </cell>
        </row>
        <row r="23">
          <cell r="C23" t="str">
            <v>High</v>
          </cell>
          <cell r="D23" t="str">
            <v xml:space="preserve">Used in a range of benefits to estimate the probability of a benefit occurring. It provides a directional guideline that also standardizes the meaning of "high" etc. </v>
          </cell>
          <cell r="E23" t="str">
            <v>%</v>
          </cell>
          <cell r="F23">
            <v>0.8</v>
          </cell>
        </row>
        <row r="24">
          <cell r="C24" t="str">
            <v>Medium</v>
          </cell>
          <cell r="E24" t="str">
            <v>%</v>
          </cell>
          <cell r="F24">
            <v>0.5</v>
          </cell>
        </row>
        <row r="25">
          <cell r="C25" t="str">
            <v>Low</v>
          </cell>
          <cell r="E25" t="str">
            <v>%</v>
          </cell>
          <cell r="F25">
            <v>0.2</v>
          </cell>
        </row>
        <row r="26">
          <cell r="C26" t="str">
            <v>Very low</v>
          </cell>
          <cell r="E26" t="str">
            <v>%</v>
          </cell>
          <cell r="F26">
            <v>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Payments"/>
      <sheetName val="LBO Model"/>
      <sheetName val="Example of Valuation"/>
      <sheetName val="To Do"/>
      <sheetName val="ROSI Framework"/>
      <sheetName val="SASB Materiality"/>
      <sheetName val="ESG Considerations Food Ag"/>
      <sheetName val="Risks"/>
      <sheetName val="List of benefits"/>
      <sheetName val="Ag ESG Rsisk"/>
      <sheetName val="A4S Valuation &gt;"/>
      <sheetName val="DCF Example"/>
      <sheetName val="LBO &gt;"/>
      <sheetName val="Assumptions (Given)"/>
      <sheetName val="Model (Created)"/>
    </sheetNames>
    <sheetDataSet>
      <sheetData sheetId="0"/>
      <sheetData sheetId="1">
        <row r="26">
          <cell r="K26">
            <v>3.2000000000000001E-2</v>
          </cell>
        </row>
        <row r="27">
          <cell r="K27">
            <v>7.8E-2</v>
          </cell>
        </row>
        <row r="29">
          <cell r="D29">
            <v>1.6500000000000001E-2</v>
          </cell>
        </row>
        <row r="30">
          <cell r="D30">
            <v>1.5E-3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rivers"/>
      <sheetName val="Model"/>
      <sheetName val="Guidance"/>
      <sheetName val="Summary Page"/>
      <sheetName val="Update Log"/>
    </sheetNames>
    <sheetDataSet>
      <sheetData sheetId="0"/>
      <sheetData sheetId="1"/>
      <sheetData sheetId="2">
        <row r="221">
          <cell r="A221" t="str">
            <v>Net Revenue</v>
          </cell>
          <cell r="B221"/>
          <cell r="C221">
            <v>139.499</v>
          </cell>
          <cell r="D221">
            <v>166.33600000000001</v>
          </cell>
          <cell r="E221">
            <v>194.94300000000001</v>
          </cell>
          <cell r="F221">
            <v>190.673</v>
          </cell>
          <cell r="G221">
            <v>168.16499999999999</v>
          </cell>
          <cell r="H221">
            <v>194.89400000000001</v>
          </cell>
          <cell r="I221">
            <v>218.702</v>
          </cell>
          <cell r="J221">
            <v>200.74900000000002</v>
          </cell>
          <cell r="K221">
            <v>194.791</v>
          </cell>
          <cell r="L221">
            <v>221.589</v>
          </cell>
          <cell r="M221">
            <v>232.45</v>
          </cell>
          <cell r="N221">
            <v>207.99400000000003</v>
          </cell>
          <cell r="O221">
            <v>204.57499999999999</v>
          </cell>
          <cell r="P221">
            <v>220.303</v>
          </cell>
          <cell r="Q221">
            <v>263.14600000000002</v>
          </cell>
          <cell r="R221">
            <v>247.65499999999997</v>
          </cell>
          <cell r="S221">
            <v>226.554</v>
          </cell>
          <cell r="T221">
            <v>270.16199999999998</v>
          </cell>
          <cell r="U221">
            <v>301.64499999999998</v>
          </cell>
          <cell r="V221">
            <v>277.20400000000006</v>
          </cell>
          <cell r="W221">
            <v>247.928</v>
          </cell>
          <cell r="X221">
            <v>264.40499999999997</v>
          </cell>
          <cell r="Y221">
            <v>296.41899999999998</v>
          </cell>
          <cell r="Z221">
            <v>280.00600000000009</v>
          </cell>
          <cell r="AA221">
            <v>258.03199999999998</v>
          </cell>
          <cell r="AB221">
            <v>286.23599999999999</v>
          </cell>
          <cell r="AC221">
            <v>359.33199999999999</v>
          </cell>
          <cell r="AD221">
            <v>292.17700000000002</v>
          </cell>
          <cell r="AE221">
            <v>273.34800000000001</v>
          </cell>
          <cell r="AF221">
            <v>281.166</v>
          </cell>
          <cell r="AG221">
            <v>270.42500000000001</v>
          </cell>
          <cell r="AH221">
            <v>234.43</v>
          </cell>
          <cell r="AI221">
            <v>220.578</v>
          </cell>
          <cell r="AJ221">
            <v>276.82100000000003</v>
          </cell>
          <cell r="AK221">
            <v>285.00799999999998</v>
          </cell>
          <cell r="AL221">
            <v>273.42399999999998</v>
          </cell>
          <cell r="AM221">
            <v>274.09199999999998</v>
          </cell>
          <cell r="AN221">
            <v>331.41800000000001</v>
          </cell>
          <cell r="AO221">
            <v>341.99099999999999</v>
          </cell>
          <cell r="AP221">
            <v>301.47895096000002</v>
          </cell>
          <cell r="AQ221">
            <v>304.44127412199998</v>
          </cell>
          <cell r="AR221">
            <v>358.93515111600004</v>
          </cell>
          <cell r="AS221">
            <v>371.57997727800006</v>
          </cell>
          <cell r="AT221">
            <v>314.77469862457599</v>
          </cell>
          <cell r="AU221"/>
          <cell r="AV221">
            <v>344.76499999999999</v>
          </cell>
          <cell r="AW221">
            <v>398.351</v>
          </cell>
          <cell r="AX221">
            <v>522.529</v>
          </cell>
          <cell r="AY221">
            <v>551.11900000000003</v>
          </cell>
          <cell r="AZ221">
            <v>691.45100000000002</v>
          </cell>
          <cell r="BA221">
            <v>782.51</v>
          </cell>
          <cell r="BB221">
            <v>856.82399999999996</v>
          </cell>
          <cell r="BC221">
            <v>935.67899999999997</v>
          </cell>
          <cell r="BD221">
            <v>1075.5650000000001</v>
          </cell>
          <cell r="BE221">
            <v>1088.758</v>
          </cell>
          <cell r="BF221">
            <v>1195.777</v>
          </cell>
          <cell r="BG221">
            <v>1059.3710000000001</v>
          </cell>
          <cell r="BH221">
            <v>1055.83</v>
          </cell>
          <cell r="BI221">
            <v>1248.97995096</v>
          </cell>
          <cell r="BJ221">
            <v>1349.7311011405759</v>
          </cell>
          <cell r="BK221">
            <v>1412.8753026590239</v>
          </cell>
          <cell r="BL221">
            <v>1476.6995423461217</v>
          </cell>
          <cell r="BM221">
            <v>1543.9628034019793</v>
          </cell>
          <cell r="BN221"/>
        </row>
        <row r="224">
          <cell r="A224" t="str">
            <v>COGS (excl. D&amp;A)</v>
          </cell>
          <cell r="B224"/>
          <cell r="C224">
            <v>124.76900000000001</v>
          </cell>
          <cell r="D224">
            <v>153.17499999999998</v>
          </cell>
          <cell r="E224">
            <v>175.328</v>
          </cell>
          <cell r="F224">
            <v>172.36400000000009</v>
          </cell>
          <cell r="G224">
            <v>152.83500000000001</v>
          </cell>
          <cell r="H224">
            <v>174.31300000000002</v>
          </cell>
          <cell r="I224">
            <v>196.791</v>
          </cell>
          <cell r="J224">
            <v>180.41700000000003</v>
          </cell>
          <cell r="K224">
            <v>175.018</v>
          </cell>
          <cell r="L224">
            <v>196.61700000000002</v>
          </cell>
          <cell r="M224">
            <v>206.16899999999998</v>
          </cell>
          <cell r="N224">
            <v>185.75499999999994</v>
          </cell>
          <cell r="O224">
            <v>181.47399999999999</v>
          </cell>
          <cell r="P224">
            <v>191.31300000000002</v>
          </cell>
          <cell r="Q224">
            <v>228.28100000000001</v>
          </cell>
          <cell r="R224">
            <v>218.26499999999993</v>
          </cell>
          <cell r="S224">
            <v>202.33699999999999</v>
          </cell>
          <cell r="T224">
            <v>231.62699999999998</v>
          </cell>
          <cell r="U224">
            <v>273.77</v>
          </cell>
          <cell r="V224">
            <v>242.59599999999998</v>
          </cell>
          <cell r="W224">
            <v>218.40699999999998</v>
          </cell>
          <cell r="X224">
            <v>229.08600000000001</v>
          </cell>
          <cell r="Y224">
            <v>260.11399999999998</v>
          </cell>
          <cell r="Z224">
            <v>254.49300000000002</v>
          </cell>
          <cell r="AA224">
            <v>223.803</v>
          </cell>
          <cell r="AB224">
            <v>246.02100000000002</v>
          </cell>
          <cell r="AC224">
            <v>320.154</v>
          </cell>
          <cell r="AD224">
            <v>264.08399999999989</v>
          </cell>
          <cell r="AE224">
            <v>253.97300000000001</v>
          </cell>
          <cell r="AF224">
            <v>255.012</v>
          </cell>
          <cell r="AG224">
            <v>235.386</v>
          </cell>
          <cell r="AH224">
            <v>209.00700000000001</v>
          </cell>
          <cell r="AI224">
            <v>198.44499999999999</v>
          </cell>
          <cell r="AJ224">
            <v>250.14400000000001</v>
          </cell>
          <cell r="AK224">
            <v>272.58700000000005</v>
          </cell>
          <cell r="AL224">
            <v>259.65899999999999</v>
          </cell>
          <cell r="AM224">
            <v>256.55199999999996</v>
          </cell>
          <cell r="AN224">
            <v>305.584</v>
          </cell>
          <cell r="AO224">
            <v>319.40999999999997</v>
          </cell>
          <cell r="AP224">
            <v>272.0034913051507</v>
          </cell>
          <cell r="AQ224">
            <v>277.83193355845901</v>
          </cell>
          <cell r="AR224">
            <v>325.60288446836353</v>
          </cell>
          <cell r="AS224">
            <v>332.4797680865758</v>
          </cell>
          <cell r="AT224">
            <v>279.65887152531002</v>
          </cell>
          <cell r="AU224"/>
          <cell r="AV224">
            <v>297.17800000000005</v>
          </cell>
          <cell r="AW224">
            <v>343.45300000000003</v>
          </cell>
          <cell r="AX224">
            <v>475.89400000000001</v>
          </cell>
          <cell r="AY224">
            <v>484.54399999999998</v>
          </cell>
          <cell r="AZ224">
            <v>625.63600000000008</v>
          </cell>
          <cell r="BA224">
            <v>704.35599999999999</v>
          </cell>
          <cell r="BB224">
            <v>763.55899999999997</v>
          </cell>
          <cell r="BC224">
            <v>819.33299999999997</v>
          </cell>
          <cell r="BD224">
            <v>950.32999999999993</v>
          </cell>
          <cell r="BE224">
            <v>962.1</v>
          </cell>
          <cell r="BF224">
            <v>1054.0619999999999</v>
          </cell>
          <cell r="BG224">
            <v>953.38000000000011</v>
          </cell>
          <cell r="BH224">
            <v>980.83399999999995</v>
          </cell>
          <cell r="BI224">
            <v>1153.5494913051507</v>
          </cell>
          <cell r="BJ224">
            <v>1215.5734576387085</v>
          </cell>
          <cell r="BK224">
            <v>1263.3198316542157</v>
          </cell>
          <cell r="BL224">
            <v>1297.3509082959836</v>
          </cell>
          <cell r="BM224">
            <v>1376.0397202293643</v>
          </cell>
          <cell r="BN224"/>
        </row>
        <row r="227">
          <cell r="A227" t="str">
            <v>SG&amp;A (excl. SBC)</v>
          </cell>
          <cell r="B227"/>
          <cell r="C227">
            <v>7.46</v>
          </cell>
          <cell r="D227">
            <v>7.94</v>
          </cell>
          <cell r="E227">
            <v>8.3239999999999998</v>
          </cell>
          <cell r="F227">
            <v>9.3849999999999998</v>
          </cell>
          <cell r="G227">
            <v>8.1989999999999998</v>
          </cell>
          <cell r="H227">
            <v>8.9349999999999987</v>
          </cell>
          <cell r="I227">
            <v>9.5239999999999991</v>
          </cell>
          <cell r="J227">
            <v>9.2199999999999989</v>
          </cell>
          <cell r="K227">
            <v>9.2989999999999995</v>
          </cell>
          <cell r="L227">
            <v>9.4780000000000015</v>
          </cell>
          <cell r="M227">
            <v>9.3179999999999996</v>
          </cell>
          <cell r="N227">
            <v>11.355</v>
          </cell>
          <cell r="O227">
            <v>10.459</v>
          </cell>
          <cell r="P227">
            <v>11.100999999999999</v>
          </cell>
          <cell r="Q227">
            <v>11.729000000000001</v>
          </cell>
          <cell r="R227">
            <v>11.016999999999998</v>
          </cell>
          <cell r="S227">
            <v>11.999000000000001</v>
          </cell>
          <cell r="T227">
            <v>14.595000000000001</v>
          </cell>
          <cell r="U227">
            <v>11.867000000000001</v>
          </cell>
          <cell r="V227">
            <v>13.870000000000001</v>
          </cell>
          <cell r="W227">
            <v>13.684999999999999</v>
          </cell>
          <cell r="X227">
            <v>11.933</v>
          </cell>
          <cell r="Y227">
            <v>12.951000000000001</v>
          </cell>
          <cell r="Z227">
            <v>13.879000000000007</v>
          </cell>
          <cell r="AA227">
            <v>13.31</v>
          </cell>
          <cell r="AB227">
            <v>14.797000000000001</v>
          </cell>
          <cell r="AC227">
            <v>13.411</v>
          </cell>
          <cell r="AD227">
            <v>14.001999999999999</v>
          </cell>
          <cell r="AE227">
            <v>15.366999999999997</v>
          </cell>
          <cell r="AF227">
            <v>12.718</v>
          </cell>
          <cell r="AG227">
            <v>12.571999999999999</v>
          </cell>
          <cell r="AH227">
            <v>12.808</v>
          </cell>
          <cell r="AI227">
            <v>13.266999999999999</v>
          </cell>
          <cell r="AJ227">
            <v>12.326000000000001</v>
          </cell>
          <cell r="AK227">
            <v>11.833</v>
          </cell>
          <cell r="AL227">
            <v>15.173</v>
          </cell>
          <cell r="AM227">
            <v>14.780999999999999</v>
          </cell>
          <cell r="AN227">
            <v>15.793000000000001</v>
          </cell>
          <cell r="AO227">
            <v>15.958</v>
          </cell>
          <cell r="AP227">
            <v>16.5813423028</v>
          </cell>
          <cell r="AQ227">
            <v>16.135387528465998</v>
          </cell>
          <cell r="AR227">
            <v>17.228887253568001</v>
          </cell>
          <cell r="AS227">
            <v>18.578998863900004</v>
          </cell>
          <cell r="AT227">
            <v>17.31260842435168</v>
          </cell>
          <cell r="AU227"/>
          <cell r="AV227">
            <v>22.747</v>
          </cell>
          <cell r="AW227">
            <v>23.116</v>
          </cell>
          <cell r="AX227">
            <v>23.788</v>
          </cell>
          <cell r="AY227">
            <v>32.710999999999999</v>
          </cell>
          <cell r="AZ227">
            <v>33.109000000000002</v>
          </cell>
          <cell r="BA227">
            <v>35.878</v>
          </cell>
          <cell r="BB227">
            <v>39.450000000000003</v>
          </cell>
          <cell r="BC227">
            <v>44.305999999999997</v>
          </cell>
          <cell r="BD227">
            <v>52.331000000000003</v>
          </cell>
          <cell r="BE227">
            <v>52.448</v>
          </cell>
          <cell r="BF227">
            <v>55.519999999999996</v>
          </cell>
          <cell r="BG227">
            <v>53.464999999999996</v>
          </cell>
          <cell r="BH227">
            <v>52.728999999999999</v>
          </cell>
          <cell r="BI227">
            <v>63.113342302799992</v>
          </cell>
          <cell r="BJ227">
            <v>69.255882070285679</v>
          </cell>
          <cell r="BK227">
            <v>70.643765132951202</v>
          </cell>
          <cell r="BL227">
            <v>73.834977117306082</v>
          </cell>
          <cell r="BM227">
            <v>77.198140170098966</v>
          </cell>
          <cell r="BN227"/>
        </row>
        <row r="228">
          <cell r="A228" t="str">
            <v>EBITDA</v>
          </cell>
          <cell r="B228"/>
          <cell r="C228">
            <v>7.2699999999999898</v>
          </cell>
          <cell r="D228">
            <v>5.2210000000000294</v>
          </cell>
          <cell r="E228">
            <v>11.291000000000009</v>
          </cell>
          <cell r="F228">
            <v>8.9239999999999124</v>
          </cell>
          <cell r="G228">
            <v>7.1309999999999842</v>
          </cell>
          <cell r="H228">
            <v>11.64599999999999</v>
          </cell>
          <cell r="I228">
            <v>12.387000000000002</v>
          </cell>
          <cell r="J228">
            <v>11.111999999999995</v>
          </cell>
          <cell r="K228">
            <v>10.473999999999997</v>
          </cell>
          <cell r="L228">
            <v>15.493999999999978</v>
          </cell>
          <cell r="M228">
            <v>16.963000000000008</v>
          </cell>
          <cell r="N228">
            <v>10.884000000000089</v>
          </cell>
          <cell r="O228">
            <v>12.641999999999999</v>
          </cell>
          <cell r="P228">
            <v>17.888999999999982</v>
          </cell>
          <cell r="Q228">
            <v>23.13600000000001</v>
          </cell>
          <cell r="R228">
            <v>18.373000000000047</v>
          </cell>
          <cell r="S228">
            <v>12.218000000000012</v>
          </cell>
          <cell r="T228">
            <v>23.939999999999998</v>
          </cell>
          <cell r="U228">
            <v>16.007999999999999</v>
          </cell>
          <cell r="V228">
            <v>20.738000000000088</v>
          </cell>
          <cell r="W228">
            <v>15.836000000000016</v>
          </cell>
          <cell r="X228">
            <v>23.38599999999996</v>
          </cell>
          <cell r="Y228">
            <v>23.354000000000006</v>
          </cell>
          <cell r="Z228">
            <v>11.634000000000055</v>
          </cell>
          <cell r="AA228">
            <v>20.918999999999983</v>
          </cell>
          <cell r="AB228">
            <v>25.417999999999974</v>
          </cell>
          <cell r="AC228">
            <v>25.766999999999996</v>
          </cell>
          <cell r="AD228">
            <v>14.091000000000133</v>
          </cell>
          <cell r="AE228">
            <v>4.0080000000000027</v>
          </cell>
          <cell r="AF228">
            <v>13.435999999999996</v>
          </cell>
          <cell r="AG228">
            <v>22.467000000000017</v>
          </cell>
          <cell r="AH228">
            <v>12.615000000000002</v>
          </cell>
          <cell r="AI228">
            <v>8.8660000000000103</v>
          </cell>
          <cell r="AJ228">
            <v>14.35100000000002</v>
          </cell>
          <cell r="AK228">
            <v>0.58799999999993524</v>
          </cell>
          <cell r="AL228">
            <v>-1.4080000000000137</v>
          </cell>
          <cell r="AM228">
            <v>2.7590000000000217</v>
          </cell>
          <cell r="AN228">
            <v>10.041000000000002</v>
          </cell>
          <cell r="AO228">
            <v>6.6230000000000171</v>
          </cell>
          <cell r="AP228">
            <v>12.894117352049317</v>
          </cell>
          <cell r="AQ228">
            <v>10.47395303507497</v>
          </cell>
          <cell r="AR228">
            <v>16.103379394068515</v>
          </cell>
          <cell r="AS228">
            <v>20.521210327524251</v>
          </cell>
          <cell r="AT228">
            <v>17.803218674914291</v>
          </cell>
          <cell r="AU228"/>
          <cell r="AV228">
            <v>24.839999999999932</v>
          </cell>
          <cell r="AW228">
            <v>31.781999999999968</v>
          </cell>
          <cell r="AX228">
            <v>22.846999999999991</v>
          </cell>
          <cell r="AY228">
            <v>33.864000000000047</v>
          </cell>
          <cell r="AZ228">
            <v>32.705999999999939</v>
          </cell>
          <cell r="BA228">
            <v>42.275999999999996</v>
          </cell>
          <cell r="BB228">
            <v>53.814999999999984</v>
          </cell>
          <cell r="BC228">
            <v>72.040000000000006</v>
          </cell>
          <cell r="BD228">
            <v>72.904000000000124</v>
          </cell>
          <cell r="BE228">
            <v>74.210000000000008</v>
          </cell>
          <cell r="BF228">
            <v>86.195000000000149</v>
          </cell>
          <cell r="BG228">
            <v>52.525999999999989</v>
          </cell>
          <cell r="BH228">
            <v>22.266999999999982</v>
          </cell>
          <cell r="BI228">
            <v>32.317117352049308</v>
          </cell>
          <cell r="BJ228">
            <v>64.90176143158169</v>
          </cell>
          <cell r="BK228">
            <v>78.911705871856967</v>
          </cell>
          <cell r="BL228">
            <v>105.51365693283203</v>
          </cell>
          <cell r="BM228">
            <v>90.724943002515985</v>
          </cell>
          <cell r="BN228"/>
        </row>
        <row r="232">
          <cell r="A232" t="str">
            <v>D&amp;A</v>
          </cell>
          <cell r="B232"/>
          <cell r="C232">
            <v>1.607</v>
          </cell>
          <cell r="D232">
            <v>1.6860000000000002</v>
          </cell>
          <cell r="E232">
            <v>1.718</v>
          </cell>
          <cell r="F232">
            <v>1.3559999999999999</v>
          </cell>
          <cell r="G232">
            <v>1.6890000000000001</v>
          </cell>
          <cell r="H232">
            <v>1.6890000000000001</v>
          </cell>
          <cell r="I232">
            <v>1.7350000000000003</v>
          </cell>
          <cell r="J232">
            <v>1.8129999999999997</v>
          </cell>
          <cell r="K232">
            <v>1.968</v>
          </cell>
          <cell r="L232">
            <v>1.9969999999999999</v>
          </cell>
          <cell r="M232">
            <v>2.0030000000000001</v>
          </cell>
          <cell r="N232">
            <v>2.0700000000000003</v>
          </cell>
          <cell r="O232">
            <v>2.1030000000000002</v>
          </cell>
          <cell r="P232">
            <v>2.1829999999999994</v>
          </cell>
          <cell r="Q232">
            <v>2.2210000000000001</v>
          </cell>
          <cell r="R232">
            <v>2.3049999999999997</v>
          </cell>
          <cell r="S232">
            <v>2.2930000000000001</v>
          </cell>
          <cell r="T232">
            <v>2.282</v>
          </cell>
          <cell r="U232">
            <v>3.0229999999999997</v>
          </cell>
          <cell r="V232">
            <v>3.0930000000000009</v>
          </cell>
          <cell r="W232">
            <v>3.2109999999999999</v>
          </cell>
          <cell r="X232">
            <v>3.35</v>
          </cell>
          <cell r="Y232">
            <v>3.2349999999999994</v>
          </cell>
          <cell r="Z232">
            <v>3.2460000000000004</v>
          </cell>
          <cell r="AA232">
            <v>3.3919999999999999</v>
          </cell>
          <cell r="AB232">
            <v>3.3779999999999997</v>
          </cell>
          <cell r="AC232">
            <v>3.4030000000000005</v>
          </cell>
          <cell r="AD232">
            <v>3.4599999999999991</v>
          </cell>
          <cell r="AE232">
            <v>3.5670000000000002</v>
          </cell>
          <cell r="AF232">
            <v>4.0789999999999997</v>
          </cell>
          <cell r="AG232">
            <v>4.2039999999999997</v>
          </cell>
          <cell r="AH232">
            <v>4.2430000000000003</v>
          </cell>
          <cell r="AI232">
            <v>4.2940000000000005</v>
          </cell>
          <cell r="AJ232">
            <v>4.077</v>
          </cell>
          <cell r="AK232">
            <v>4.5540000000000003</v>
          </cell>
          <cell r="AL232">
            <v>4.6460000000000008</v>
          </cell>
          <cell r="AM232">
            <v>4.3120000000000003</v>
          </cell>
          <cell r="AN232">
            <v>4.0929999999999991</v>
          </cell>
          <cell r="AO232">
            <v>4.0670000000000002</v>
          </cell>
          <cell r="AP232">
            <v>4.5578035068493143</v>
          </cell>
          <cell r="AQ232">
            <v>4.54816591376093</v>
          </cell>
          <cell r="AR232">
            <v>4.3619144550365547</v>
          </cell>
          <cell r="AS232">
            <v>4.4766980473642173</v>
          </cell>
          <cell r="AT232">
            <v>4.4401568349457152</v>
          </cell>
          <cell r="AU232"/>
          <cell r="AV232">
            <v>3.0539999999999998</v>
          </cell>
          <cell r="AW232">
            <v>3.3679999999999999</v>
          </cell>
          <cell r="AX232">
            <v>4.327</v>
          </cell>
          <cell r="AY232">
            <v>5.9089999999999998</v>
          </cell>
          <cell r="AZ232">
            <v>6.367</v>
          </cell>
          <cell r="BA232">
            <v>6.9260000000000002</v>
          </cell>
          <cell r="BB232">
            <v>8.0380000000000003</v>
          </cell>
          <cell r="BC232">
            <v>8.8119999999999994</v>
          </cell>
          <cell r="BD232">
            <v>10.691000000000001</v>
          </cell>
          <cell r="BE232">
            <v>13.042</v>
          </cell>
          <cell r="BF232">
            <v>13.632999999999999</v>
          </cell>
          <cell r="BG232">
            <v>16.093</v>
          </cell>
          <cell r="BH232">
            <v>17.571000000000002</v>
          </cell>
          <cell r="BI232">
            <v>17.029803506849312</v>
          </cell>
          <cell r="BJ232">
            <v>17.826935251107415</v>
          </cell>
          <cell r="BK232">
            <v>17.476301190196235</v>
          </cell>
          <cell r="BL232">
            <v>17.851398571200029</v>
          </cell>
          <cell r="BM232">
            <v>18.170646237909267</v>
          </cell>
          <cell r="BN232"/>
        </row>
        <row r="233">
          <cell r="A233" t="str">
            <v>SBC</v>
          </cell>
          <cell r="B233"/>
          <cell r="C233">
            <v>0.11600000000000001</v>
          </cell>
          <cell r="D233">
            <v>7.4999999999999997E-2</v>
          </cell>
          <cell r="E233">
            <v>9.6999999999999975E-2</v>
          </cell>
          <cell r="F233">
            <v>8.8000000000000023E-2</v>
          </cell>
          <cell r="G233">
            <v>9.2999999999999999E-2</v>
          </cell>
          <cell r="H233">
            <v>0.21</v>
          </cell>
          <cell r="I233">
            <v>0.21400000000000002</v>
          </cell>
          <cell r="J233">
            <v>0.20999999999999996</v>
          </cell>
          <cell r="K233">
            <v>0.21099999999999999</v>
          </cell>
          <cell r="L233">
            <v>0.50800000000000001</v>
          </cell>
          <cell r="M233">
            <v>1.302</v>
          </cell>
          <cell r="N233">
            <v>8.7000000000000188E-2</v>
          </cell>
          <cell r="O233">
            <v>0.46200000000000002</v>
          </cell>
          <cell r="P233">
            <v>0.55699999999999994</v>
          </cell>
          <cell r="Q233">
            <v>0.55800000000000005</v>
          </cell>
          <cell r="R233">
            <v>0.55699999999999994</v>
          </cell>
          <cell r="S233">
            <v>1.827</v>
          </cell>
          <cell r="T233">
            <v>0.83099999999999996</v>
          </cell>
          <cell r="U233">
            <v>0.83099999999999996</v>
          </cell>
          <cell r="V233">
            <v>0.83100000000000041</v>
          </cell>
          <cell r="W233">
            <v>1.8320000000000001</v>
          </cell>
          <cell r="X233">
            <v>0.94199999999999995</v>
          </cell>
          <cell r="Y233">
            <v>0.94200000000000017</v>
          </cell>
          <cell r="Z233">
            <v>0.91699999999999982</v>
          </cell>
          <cell r="AA233">
            <v>0.96599999999999997</v>
          </cell>
          <cell r="AB233">
            <v>0.8600000000000001</v>
          </cell>
          <cell r="AC233">
            <v>0.8839999999999999</v>
          </cell>
          <cell r="AD233">
            <v>0.88300000000000001</v>
          </cell>
          <cell r="AE233">
            <v>0.93100000000000005</v>
          </cell>
          <cell r="AF233">
            <v>1.786</v>
          </cell>
          <cell r="AG233">
            <v>0.85199999999999987</v>
          </cell>
          <cell r="AH233">
            <v>0.91800000000000015</v>
          </cell>
          <cell r="AI233">
            <v>0.90700000000000003</v>
          </cell>
          <cell r="AJ233">
            <v>1.3569999999999998</v>
          </cell>
          <cell r="AK233">
            <v>0.55400000000000027</v>
          </cell>
          <cell r="AL233">
            <v>1.1320000000000001</v>
          </cell>
          <cell r="AM233">
            <v>0.55600000000000005</v>
          </cell>
          <cell r="AN233">
            <v>0.81200000000000006</v>
          </cell>
          <cell r="AO233">
            <v>0.75500000000000012</v>
          </cell>
          <cell r="AP233">
            <v>1</v>
          </cell>
          <cell r="AQ233">
            <v>1</v>
          </cell>
          <cell r="AR233">
            <v>1</v>
          </cell>
          <cell r="AS233">
            <v>1</v>
          </cell>
          <cell r="AT233">
            <v>1</v>
          </cell>
          <cell r="AU233"/>
          <cell r="AV233">
            <v>4.3999999999999997E-2</v>
          </cell>
          <cell r="AW233">
            <v>5.1999999999999998E-2</v>
          </cell>
          <cell r="AX233">
            <v>0.188</v>
          </cell>
          <cell r="AY233">
            <v>0.41699999999999998</v>
          </cell>
          <cell r="AZ233">
            <v>0.376</v>
          </cell>
          <cell r="BA233">
            <v>0.72699999999999998</v>
          </cell>
          <cell r="BB233">
            <v>2.1080000000000001</v>
          </cell>
          <cell r="BC233">
            <v>2.1339999999999999</v>
          </cell>
          <cell r="BD233">
            <v>4.32</v>
          </cell>
          <cell r="BE233">
            <v>4.633</v>
          </cell>
          <cell r="BF233">
            <v>3.593</v>
          </cell>
          <cell r="BG233">
            <v>4.4870000000000001</v>
          </cell>
          <cell r="BH233">
            <v>3.95</v>
          </cell>
          <cell r="BI233">
            <v>3.1230000000000002</v>
          </cell>
          <cell r="BJ233">
            <v>4</v>
          </cell>
          <cell r="BK233">
            <v>4</v>
          </cell>
          <cell r="BL233">
            <v>4</v>
          </cell>
          <cell r="BM233">
            <v>4</v>
          </cell>
          <cell r="BN233"/>
        </row>
        <row r="236">
          <cell r="A236" t="str">
            <v>Interest expense</v>
          </cell>
          <cell r="B236"/>
          <cell r="C236">
            <v>0.252</v>
          </cell>
          <cell r="D236">
            <v>0.317</v>
          </cell>
          <cell r="E236">
            <v>0.29299999999999998</v>
          </cell>
          <cell r="F236">
            <v>0.23600000000000021</v>
          </cell>
          <cell r="G236">
            <v>0.25600000000000001</v>
          </cell>
          <cell r="H236">
            <v>0.29199999999999998</v>
          </cell>
          <cell r="I236">
            <v>0.22</v>
          </cell>
          <cell r="J236">
            <v>0.21499999999999997</v>
          </cell>
          <cell r="K236">
            <v>0.223</v>
          </cell>
          <cell r="L236">
            <v>0.23599999999999999</v>
          </cell>
          <cell r="M236">
            <v>0.19500000000000001</v>
          </cell>
          <cell r="N236">
            <v>0.17600000000000005</v>
          </cell>
          <cell r="O236">
            <v>0.217</v>
          </cell>
          <cell r="P236">
            <v>0.185</v>
          </cell>
          <cell r="Q236">
            <v>0.21</v>
          </cell>
          <cell r="R236">
            <v>0.14400000000000002</v>
          </cell>
          <cell r="S236">
            <v>0.247</v>
          </cell>
          <cell r="T236">
            <v>0.32300000000000001</v>
          </cell>
          <cell r="U236">
            <v>0.22700000000000001</v>
          </cell>
          <cell r="V236">
            <v>0.22599999999999987</v>
          </cell>
          <cell r="W236">
            <v>0.23100000000000001</v>
          </cell>
          <cell r="X236">
            <v>0.28799999999999998</v>
          </cell>
          <cell r="Y236">
            <v>0.13500000000000001</v>
          </cell>
          <cell r="Z236">
            <v>0.17699999999999994</v>
          </cell>
          <cell r="AA236">
            <v>0.254</v>
          </cell>
          <cell r="AB236">
            <v>0.36499999999999999</v>
          </cell>
          <cell r="AC236">
            <v>0.22800000000000001</v>
          </cell>
          <cell r="AD236">
            <v>0.10099999999999998</v>
          </cell>
          <cell r="AE236">
            <v>0.187</v>
          </cell>
          <cell r="AF236">
            <v>0.34200000000000003</v>
          </cell>
          <cell r="AG236">
            <v>0.20300000000000001</v>
          </cell>
          <cell r="AH236">
            <v>0.14500000000000002</v>
          </cell>
          <cell r="AI236">
            <v>0.17400000000000002</v>
          </cell>
          <cell r="AJ236">
            <v>0.191</v>
          </cell>
          <cell r="AK236">
            <v>0.20799999999999999</v>
          </cell>
          <cell r="AL236">
            <v>0.22500000000000009</v>
          </cell>
          <cell r="AM236">
            <v>0.32700000000000001</v>
          </cell>
          <cell r="AN236">
            <v>0.46</v>
          </cell>
          <cell r="AO236">
            <v>0.48499999999999999</v>
          </cell>
          <cell r="AP236">
            <v>0.31655057534246578</v>
          </cell>
          <cell r="AQ236">
            <v>0.31655057534246578</v>
          </cell>
          <cell r="AR236">
            <v>0.30622827397260277</v>
          </cell>
          <cell r="AS236">
            <v>0.31655057534246578</v>
          </cell>
          <cell r="AT236">
            <v>0.31655057534246578</v>
          </cell>
          <cell r="AU236"/>
          <cell r="AV236">
            <v>1.1080000000000001</v>
          </cell>
          <cell r="AW236">
            <v>0.83399999999999996</v>
          </cell>
          <cell r="AX236">
            <v>1.016</v>
          </cell>
          <cell r="AY236">
            <v>1.1519999999999999</v>
          </cell>
          <cell r="AZ236">
            <v>1.0980000000000001</v>
          </cell>
          <cell r="BA236">
            <v>0.98299999999999998</v>
          </cell>
          <cell r="BB236">
            <v>0.83</v>
          </cell>
          <cell r="BC236">
            <v>0.75600000000000001</v>
          </cell>
          <cell r="BD236">
            <v>1.0229999999999999</v>
          </cell>
          <cell r="BE236">
            <v>0.83099999999999996</v>
          </cell>
          <cell r="BF236">
            <v>0.94799999999999995</v>
          </cell>
          <cell r="BG236">
            <v>0.877</v>
          </cell>
          <cell r="BH236">
            <v>0.79800000000000004</v>
          </cell>
          <cell r="BI236">
            <v>1.5885505753424658</v>
          </cell>
          <cell r="BJ236">
            <v>1.2558800000000001</v>
          </cell>
          <cell r="BK236">
            <v>1.2558800000000001</v>
          </cell>
          <cell r="BL236">
            <v>1.2558800000000001</v>
          </cell>
          <cell r="BM236">
            <v>1.2558800000000001</v>
          </cell>
          <cell r="BN236"/>
        </row>
        <row r="237">
          <cell r="A237" t="str">
            <v>Interest Income</v>
          </cell>
          <cell r="B237"/>
          <cell r="C237">
            <v>0</v>
          </cell>
          <cell r="D237">
            <v>0</v>
          </cell>
          <cell r="E237">
            <v>0</v>
          </cell>
          <cell r="F237">
            <v>-0.255</v>
          </cell>
          <cell r="G237">
            <v>0</v>
          </cell>
          <cell r="H237">
            <v>0</v>
          </cell>
          <cell r="I237">
            <v>0</v>
          </cell>
          <cell r="J237">
            <v>-0.22800000000000001</v>
          </cell>
          <cell r="K237">
            <v>0</v>
          </cell>
          <cell r="L237">
            <v>0</v>
          </cell>
          <cell r="M237">
            <v>0</v>
          </cell>
          <cell r="N237">
            <v>-7.6999999999999999E-2</v>
          </cell>
          <cell r="O237">
            <v>0</v>
          </cell>
          <cell r="P237">
            <v>0</v>
          </cell>
          <cell r="Q237">
            <v>0</v>
          </cell>
          <cell r="R237">
            <v>-0.13200000000000001</v>
          </cell>
          <cell r="S237">
            <v>0</v>
          </cell>
          <cell r="T237">
            <v>0</v>
          </cell>
          <cell r="U237">
            <v>0</v>
          </cell>
          <cell r="V237">
            <v>-2.4E-2</v>
          </cell>
          <cell r="W237">
            <v>0</v>
          </cell>
          <cell r="X237">
            <v>0</v>
          </cell>
          <cell r="Y237">
            <v>0</v>
          </cell>
          <cell r="Z237">
            <v>-0.318</v>
          </cell>
          <cell r="AA237">
            <v>0</v>
          </cell>
          <cell r="AB237">
            <v>0</v>
          </cell>
          <cell r="AC237">
            <v>0</v>
          </cell>
          <cell r="AD237">
            <v>-2.6749999999999998</v>
          </cell>
          <cell r="AE237">
            <v>0</v>
          </cell>
          <cell r="AF237">
            <v>0</v>
          </cell>
          <cell r="AG237">
            <v>0</v>
          </cell>
          <cell r="AH237">
            <v>-1.998</v>
          </cell>
          <cell r="AI237">
            <v>0</v>
          </cell>
          <cell r="AJ237">
            <v>0</v>
          </cell>
          <cell r="AK237">
            <v>0</v>
          </cell>
          <cell r="AL237">
            <v>0</v>
          </cell>
          <cell r="AM237">
            <v>0</v>
          </cell>
          <cell r="AN237">
            <v>0</v>
          </cell>
          <cell r="AO237">
            <v>0</v>
          </cell>
          <cell r="AP237">
            <v>-3.1569863013698627E-3</v>
          </cell>
          <cell r="AQ237">
            <v>-6.0307267237203468E-3</v>
          </cell>
          <cell r="AR237">
            <v>-6.7871453159192782E-3</v>
          </cell>
          <cell r="AS237">
            <v>-1.3001763059341436E-2</v>
          </cell>
          <cell r="AT237">
            <v>-2.2241036918563595E-2</v>
          </cell>
          <cell r="AU237"/>
          <cell r="AV237">
            <v>-0.38100000000000001</v>
          </cell>
          <cell r="AW237">
            <v>-0.27400000000000002</v>
          </cell>
          <cell r="AX237">
            <v>-0.191</v>
          </cell>
          <cell r="AY237">
            <v>-0.22900000000000001</v>
          </cell>
          <cell r="AZ237">
            <v>-0.255</v>
          </cell>
          <cell r="BA237">
            <v>-0.22800000000000001</v>
          </cell>
          <cell r="BB237">
            <v>-7.6999999999999999E-2</v>
          </cell>
          <cell r="BC237">
            <v>-0.13200000000000001</v>
          </cell>
          <cell r="BD237">
            <v>-2.4E-2</v>
          </cell>
          <cell r="BE237">
            <v>-0.318</v>
          </cell>
          <cell r="BF237">
            <v>-2.6749999999999998</v>
          </cell>
          <cell r="BG237">
            <v>-1.998</v>
          </cell>
          <cell r="BH237">
            <v>0</v>
          </cell>
          <cell r="BI237">
            <v>-3.1569863013698627E-3</v>
          </cell>
          <cell r="BJ237">
            <v>-4.8060672017544659E-2</v>
          </cell>
          <cell r="BK237">
            <v>-0.12228376883837426</v>
          </cell>
          <cell r="BL237">
            <v>-0.2489151182279585</v>
          </cell>
          <cell r="BM237">
            <v>-0.47880234895166768</v>
          </cell>
          <cell r="BN237"/>
        </row>
        <row r="238">
          <cell r="A238" t="str">
            <v>Other items</v>
          </cell>
          <cell r="B238"/>
          <cell r="C238">
            <v>-0.13800000000000001</v>
          </cell>
          <cell r="D238">
            <v>-0.23499999999999999</v>
          </cell>
          <cell r="E238">
            <v>-0.20899999999999999</v>
          </cell>
          <cell r="F238">
            <v>0.13399999999999995</v>
          </cell>
          <cell r="G238">
            <v>-0.13500000000000001</v>
          </cell>
          <cell r="H238">
            <v>-0.27</v>
          </cell>
          <cell r="I238">
            <v>-0.12</v>
          </cell>
          <cell r="J238">
            <v>5.2000000000000046E-2</v>
          </cell>
          <cell r="K238">
            <v>-0.11700000000000001</v>
          </cell>
          <cell r="L238">
            <v>-0.309</v>
          </cell>
          <cell r="M238">
            <v>-8.7999999999999995E-2</v>
          </cell>
          <cell r="N238">
            <v>9.7000000000000031E-2</v>
          </cell>
          <cell r="O238">
            <v>-0.24099999999999999</v>
          </cell>
          <cell r="P238">
            <v>-0.27300000000000002</v>
          </cell>
          <cell r="Q238">
            <v>0.115</v>
          </cell>
          <cell r="R238">
            <v>-2.899999999999997E-2</v>
          </cell>
          <cell r="S238">
            <v>6.9000000000000006E-2</v>
          </cell>
          <cell r="T238">
            <v>-3.3000000000000002E-2</v>
          </cell>
          <cell r="U238">
            <v>-0.58799999999999997</v>
          </cell>
          <cell r="V238">
            <v>7.2999999999999954E-2</v>
          </cell>
          <cell r="W238">
            <v>-0.72899999999999998</v>
          </cell>
          <cell r="X238">
            <v>2.5999999999999999E-2</v>
          </cell>
          <cell r="Y238">
            <v>3.2709999999999999</v>
          </cell>
          <cell r="Z238">
            <v>8.7230000000000008</v>
          </cell>
          <cell r="AA238">
            <v>5.7880000000000003</v>
          </cell>
          <cell r="AB238">
            <v>2.25</v>
          </cell>
          <cell r="AC238">
            <v>1.5740000000000003</v>
          </cell>
          <cell r="AD238">
            <v>3.9709999999999996</v>
          </cell>
          <cell r="AE238">
            <v>2.0339999999999998</v>
          </cell>
          <cell r="AF238">
            <v>1.5489999999999999</v>
          </cell>
          <cell r="AG238">
            <v>0.54199999999999993</v>
          </cell>
          <cell r="AH238">
            <v>1.4320000000000004</v>
          </cell>
          <cell r="AI238">
            <v>-4.6000000000000013E-2</v>
          </cell>
          <cell r="AJ238">
            <v>0.72</v>
          </cell>
          <cell r="AK238">
            <v>0.28899999999999998</v>
          </cell>
          <cell r="AL238">
            <v>-0.59499999999999975</v>
          </cell>
          <cell r="AM238">
            <v>-0.124</v>
          </cell>
          <cell r="AN238">
            <v>-0.48799999999999999</v>
          </cell>
          <cell r="AO238">
            <v>-9.000000000000008E-3</v>
          </cell>
          <cell r="AP238">
            <v>0.5</v>
          </cell>
          <cell r="AQ238">
            <v>0.5</v>
          </cell>
          <cell r="AR238">
            <v>0.5</v>
          </cell>
          <cell r="AS238">
            <v>0.5</v>
          </cell>
          <cell r="AT238">
            <v>0.5</v>
          </cell>
          <cell r="AU238"/>
          <cell r="AV238">
            <v>-0.26300000000000001</v>
          </cell>
          <cell r="AW238">
            <v>-0.43</v>
          </cell>
          <cell r="AX238">
            <v>-0.14000000000000001</v>
          </cell>
          <cell r="AY238">
            <v>-0.88700000000000001</v>
          </cell>
          <cell r="AZ238">
            <v>-0.44800000000000001</v>
          </cell>
          <cell r="BA238">
            <v>-0.47299999999999998</v>
          </cell>
          <cell r="BB238">
            <v>-0.41699999999999998</v>
          </cell>
          <cell r="BC238">
            <v>-0.42799999999999999</v>
          </cell>
          <cell r="BD238">
            <v>-0.47899999999999998</v>
          </cell>
          <cell r="BE238">
            <v>11.291</v>
          </cell>
          <cell r="BF238">
            <v>13.583</v>
          </cell>
          <cell r="BG238">
            <v>5.5570000000000004</v>
          </cell>
          <cell r="BH238">
            <v>0.3680000000000001</v>
          </cell>
          <cell r="BI238">
            <v>-0.121</v>
          </cell>
          <cell r="BJ238">
            <v>2</v>
          </cell>
          <cell r="BK238">
            <v>2</v>
          </cell>
          <cell r="BL238">
            <v>2</v>
          </cell>
          <cell r="BM238">
            <v>2</v>
          </cell>
          <cell r="BN238"/>
        </row>
        <row r="239">
          <cell r="A239" t="str">
            <v>One-time item</v>
          </cell>
          <cell r="B239"/>
          <cell r="C239">
            <v>9.3970000000000002</v>
          </cell>
          <cell r="D239">
            <v>2.125</v>
          </cell>
          <cell r="E239">
            <v>3.331</v>
          </cell>
          <cell r="F239">
            <v>18.113999999999997</v>
          </cell>
          <cell r="G239">
            <v>9.218</v>
          </cell>
          <cell r="H239">
            <v>7.0359999999999996</v>
          </cell>
          <cell r="I239">
            <v>10.626999999999999</v>
          </cell>
          <cell r="J239">
            <v>11.591000000000001</v>
          </cell>
          <cell r="K239">
            <v>0</v>
          </cell>
          <cell r="L239">
            <v>0</v>
          </cell>
          <cell r="M239">
            <v>0</v>
          </cell>
          <cell r="N239">
            <v>4.1000000000000002E-2</v>
          </cell>
          <cell r="O239">
            <v>0</v>
          </cell>
          <cell r="P239">
            <v>0</v>
          </cell>
          <cell r="Q239">
            <v>0</v>
          </cell>
          <cell r="R239">
            <v>0.56999999999999995</v>
          </cell>
          <cell r="S239">
            <v>0</v>
          </cell>
          <cell r="T239">
            <v>0</v>
          </cell>
          <cell r="U239">
            <v>0</v>
          </cell>
          <cell r="V239">
            <v>-0.40100000000000002</v>
          </cell>
          <cell r="W239">
            <v>0</v>
          </cell>
          <cell r="X239">
            <v>0</v>
          </cell>
          <cell r="Y239">
            <v>0</v>
          </cell>
          <cell r="Z239">
            <v>0</v>
          </cell>
          <cell r="AA239">
            <v>4.5049999999999999</v>
          </cell>
          <cell r="AB239">
            <v>-3.286</v>
          </cell>
          <cell r="AC239">
            <v>5.0410000000000004</v>
          </cell>
          <cell r="AD239">
            <v>1.3849999999999993</v>
          </cell>
          <cell r="AE239">
            <v>-1.06</v>
          </cell>
          <cell r="AF239">
            <v>10.295</v>
          </cell>
          <cell r="AG239">
            <v>36.919999999999995</v>
          </cell>
          <cell r="AH239">
            <v>-0.51199999999999668</v>
          </cell>
          <cell r="AI239">
            <v>-3.6429999999999998</v>
          </cell>
          <cell r="AJ239">
            <v>-3.5599999999999996</v>
          </cell>
          <cell r="AK239">
            <v>-4.46</v>
          </cell>
          <cell r="AL239">
            <v>12.548</v>
          </cell>
          <cell r="AM239">
            <v>3.008</v>
          </cell>
          <cell r="AN239">
            <v>5.6269999999999998</v>
          </cell>
          <cell r="AO239">
            <v>-0.97600000000000009</v>
          </cell>
          <cell r="AP239">
            <v>-1</v>
          </cell>
          <cell r="AQ239">
            <v>-2</v>
          </cell>
          <cell r="AR239">
            <v>-1</v>
          </cell>
          <cell r="AS239">
            <v>-1</v>
          </cell>
          <cell r="AT239">
            <v>-1</v>
          </cell>
          <cell r="AU239"/>
          <cell r="AV239">
            <v>-0.61</v>
          </cell>
          <cell r="AW239">
            <v>-0.749</v>
          </cell>
          <cell r="AX239">
            <v>-0.55700000000000005</v>
          </cell>
          <cell r="AY239">
            <v>-0.5</v>
          </cell>
          <cell r="AZ239">
            <v>32.966999999999999</v>
          </cell>
          <cell r="BA239">
            <v>38.472000000000001</v>
          </cell>
          <cell r="BB239">
            <v>4.1000000000000002E-2</v>
          </cell>
          <cell r="BC239">
            <v>0.56999999999999995</v>
          </cell>
          <cell r="BD239">
            <v>-0.40100000000000002</v>
          </cell>
          <cell r="BE239">
            <v>0</v>
          </cell>
          <cell r="BF239">
            <v>7.6449999999999996</v>
          </cell>
          <cell r="BG239">
            <v>45.643000000000001</v>
          </cell>
          <cell r="BH239">
            <v>0.75500000000000211</v>
          </cell>
          <cell r="BI239">
            <v>6.6589999999999998</v>
          </cell>
          <cell r="BJ239">
            <v>-5</v>
          </cell>
          <cell r="BK239">
            <v>-5</v>
          </cell>
          <cell r="BL239">
            <v>-5</v>
          </cell>
          <cell r="BM239">
            <v>-5</v>
          </cell>
          <cell r="BN239"/>
        </row>
        <row r="240">
          <cell r="A240" t="str">
            <v>EBT</v>
          </cell>
          <cell r="B240"/>
          <cell r="C240">
            <v>-3.9640000000000111</v>
          </cell>
          <cell r="D240">
            <v>1.2530000000000294</v>
          </cell>
          <cell r="E240">
            <v>6.0610000000000097</v>
          </cell>
          <cell r="F240">
            <v>-10.749000000000084</v>
          </cell>
          <cell r="G240">
            <v>-3.9900000000000162</v>
          </cell>
          <cell r="H240">
            <v>2.6889999999999894</v>
          </cell>
          <cell r="I240">
            <v>-0.28899999999999615</v>
          </cell>
          <cell r="J240">
            <v>-2.5410000000000057</v>
          </cell>
          <cell r="K240">
            <v>8.1889999999999965</v>
          </cell>
          <cell r="L240">
            <v>13.06199999999998</v>
          </cell>
          <cell r="M240">
            <v>13.551000000000009</v>
          </cell>
          <cell r="N240">
            <v>8.490000000000089</v>
          </cell>
          <cell r="O240">
            <v>10.100999999999997</v>
          </cell>
          <cell r="P240">
            <v>15.236999999999982</v>
          </cell>
          <cell r="Q240">
            <v>20.032000000000011</v>
          </cell>
          <cell r="R240">
            <v>14.958000000000048</v>
          </cell>
          <cell r="S240">
            <v>7.7820000000000134</v>
          </cell>
          <cell r="T240">
            <v>20.536999999999999</v>
          </cell>
          <cell r="U240">
            <v>12.515000000000001</v>
          </cell>
          <cell r="V240">
            <v>16.940000000000087</v>
          </cell>
          <cell r="W240">
            <v>11.291000000000016</v>
          </cell>
          <cell r="X240">
            <v>18.779999999999959</v>
          </cell>
          <cell r="Y240">
            <v>15.771000000000008</v>
          </cell>
          <cell r="Z240">
            <v>-1.1109999999999456</v>
          </cell>
          <cell r="AA240">
            <v>6.0139999999999816</v>
          </cell>
          <cell r="AB240">
            <v>21.850999999999974</v>
          </cell>
          <cell r="AC240">
            <v>14.636999999999997</v>
          </cell>
          <cell r="AD240">
            <v>6.9660000000001334</v>
          </cell>
          <cell r="AE240">
            <v>-1.6509999999999971</v>
          </cell>
          <cell r="AF240">
            <v>-4.6150000000000038</v>
          </cell>
          <cell r="AG240">
            <v>-20.253999999999976</v>
          </cell>
          <cell r="AH240">
            <v>8.3869999999999969</v>
          </cell>
          <cell r="AI240">
            <v>7.1800000000000095</v>
          </cell>
          <cell r="AJ240">
            <v>11.56600000000002</v>
          </cell>
          <cell r="AK240">
            <v>-0.55700000000006522</v>
          </cell>
          <cell r="AL240">
            <v>-19.364000000000015</v>
          </cell>
          <cell r="AM240">
            <v>-5.319999999999979</v>
          </cell>
          <cell r="AN240">
            <v>-0.46299999999999741</v>
          </cell>
          <cell r="AO240">
            <v>2.301000000000017</v>
          </cell>
          <cell r="AP240">
            <v>7.5229202561589066</v>
          </cell>
          <cell r="AQ240">
            <v>6.115267272695295</v>
          </cell>
          <cell r="AR240">
            <v>10.942023810375277</v>
          </cell>
          <cell r="AS240">
            <v>15.240963467876911</v>
          </cell>
          <cell r="AT240">
            <v>12.568752301544674</v>
          </cell>
          <cell r="AU240"/>
          <cell r="AV240">
            <v>21.887999999999934</v>
          </cell>
          <cell r="AW240">
            <v>28.980999999999966</v>
          </cell>
          <cell r="AX240">
            <v>18.20399999999999</v>
          </cell>
          <cell r="AY240">
            <v>28.002000000000045</v>
          </cell>
          <cell r="AZ240">
            <v>-7.3990000000000649</v>
          </cell>
          <cell r="BA240">
            <v>-4.1310000000000073</v>
          </cell>
          <cell r="BB240">
            <v>43.29199999999998</v>
          </cell>
          <cell r="BC240">
            <v>60.32800000000001</v>
          </cell>
          <cell r="BD240">
            <v>57.774000000000122</v>
          </cell>
          <cell r="BE240">
            <v>44.731000000000009</v>
          </cell>
          <cell r="BF240">
            <v>49.468000000000153</v>
          </cell>
          <cell r="BG240">
            <v>-18.13300000000001</v>
          </cell>
          <cell r="BH240">
            <v>-1.1750000000000214</v>
          </cell>
          <cell r="BI240">
            <v>4.0409202561589002</v>
          </cell>
          <cell r="BJ240">
            <v>44.867006852491819</v>
          </cell>
          <cell r="BK240">
            <v>59.301808450499102</v>
          </cell>
          <cell r="BL240">
            <v>85.655293479859978</v>
          </cell>
          <cell r="BM240">
            <v>70.777219113558388</v>
          </cell>
          <cell r="BN240"/>
        </row>
        <row r="242">
          <cell r="A242" t="str">
            <v>Current tax</v>
          </cell>
          <cell r="B242"/>
          <cell r="C242">
            <v>1.5459999999999998</v>
          </cell>
          <cell r="D242">
            <v>1.0819999999999999</v>
          </cell>
          <cell r="E242">
            <v>3.1760000000000002</v>
          </cell>
          <cell r="F242">
            <v>1.6020000000000012</v>
          </cell>
          <cell r="G242">
            <v>3.387</v>
          </cell>
          <cell r="H242">
            <v>2.4879999999999995</v>
          </cell>
          <cell r="I242">
            <v>6.6860000000000008</v>
          </cell>
          <cell r="J242">
            <v>-1.4009999999999994</v>
          </cell>
          <cell r="K242">
            <v>2.89</v>
          </cell>
          <cell r="L242">
            <v>4.59</v>
          </cell>
          <cell r="M242">
            <v>4.91</v>
          </cell>
          <cell r="N242">
            <v>0.52</v>
          </cell>
          <cell r="O242">
            <v>3.1270000000000002</v>
          </cell>
          <cell r="P242">
            <v>5.5620000000000003</v>
          </cell>
          <cell r="Q242">
            <v>7.3220000000000001</v>
          </cell>
          <cell r="R242">
            <v>4.2549999999999981</v>
          </cell>
          <cell r="S242">
            <v>2.5609999999999999</v>
          </cell>
          <cell r="T242">
            <v>7.6029999999999998</v>
          </cell>
          <cell r="U242">
            <v>3.7189999999999999</v>
          </cell>
          <cell r="V242">
            <v>3.8420000000000001</v>
          </cell>
          <cell r="W242">
            <v>2.8489999999999993</v>
          </cell>
          <cell r="X242">
            <v>4.7640000000000002</v>
          </cell>
          <cell r="Y242">
            <v>1.3290000000000002</v>
          </cell>
          <cell r="Z242">
            <v>-1.0889999999999995</v>
          </cell>
          <cell r="AA242">
            <v>1.5329999999999999</v>
          </cell>
          <cell r="AB242">
            <v>5.5730000000000004</v>
          </cell>
          <cell r="AC242">
            <v>3.9870000000000001</v>
          </cell>
          <cell r="AD242">
            <v>0.85899999999999965</v>
          </cell>
          <cell r="AE242">
            <v>-0.65</v>
          </cell>
          <cell r="AF242">
            <v>-1.208</v>
          </cell>
          <cell r="AG242">
            <v>2.843</v>
          </cell>
          <cell r="AH242">
            <v>-3.3469999999999995</v>
          </cell>
          <cell r="AI242">
            <v>1.9430000000000001</v>
          </cell>
          <cell r="AJ242">
            <v>2.7719999999999998</v>
          </cell>
          <cell r="AK242">
            <v>12.358000000000001</v>
          </cell>
          <cell r="AL242">
            <v>-3.8000000000000007</v>
          </cell>
          <cell r="AM242">
            <v>-1.1599999999999999</v>
          </cell>
          <cell r="AN242">
            <v>-0.187</v>
          </cell>
          <cell r="AO242">
            <v>0.98399999999999999</v>
          </cell>
          <cell r="AP242">
            <v>1.7302716589165485</v>
          </cell>
          <cell r="AQ242">
            <v>1.4065114727199179</v>
          </cell>
          <cell r="AR242">
            <v>2.5166654763863137</v>
          </cell>
          <cell r="AS242">
            <v>3.5054215976116896</v>
          </cell>
          <cell r="AT242">
            <v>2.8908130293552752</v>
          </cell>
          <cell r="AU242"/>
          <cell r="AV242">
            <v>8.4919999999999991</v>
          </cell>
          <cell r="AW242">
            <v>10.008999999999999</v>
          </cell>
          <cell r="AX242">
            <v>5.3419999999999996</v>
          </cell>
          <cell r="AY242">
            <v>11.872999999999999</v>
          </cell>
          <cell r="AZ242">
            <v>7.4060000000000006</v>
          </cell>
          <cell r="BA242">
            <v>11.16</v>
          </cell>
          <cell r="BB242">
            <v>12.91</v>
          </cell>
          <cell r="BC242">
            <v>20.265999999999998</v>
          </cell>
          <cell r="BD242">
            <v>17.724999999999998</v>
          </cell>
          <cell r="BE242">
            <v>7.8529999999999998</v>
          </cell>
          <cell r="BF242">
            <v>11.952</v>
          </cell>
          <cell r="BG242">
            <v>-2.3619999999999997</v>
          </cell>
          <cell r="BH242">
            <v>13.273</v>
          </cell>
          <cell r="BI242">
            <v>1.3672716589165486</v>
          </cell>
          <cell r="BJ242">
            <v>10.319411576073197</v>
          </cell>
          <cell r="BK242">
            <v>13.639415943614814</v>
          </cell>
          <cell r="BL242">
            <v>19.700717500367823</v>
          </cell>
          <cell r="BM242">
            <v>16.278760396118454</v>
          </cell>
          <cell r="BN242"/>
        </row>
        <row r="243">
          <cell r="A243" t="str">
            <v>Deferred tax</v>
          </cell>
          <cell r="B243"/>
          <cell r="C243">
            <v>-4.0579999999999998</v>
          </cell>
          <cell r="D243">
            <v>-0.30299999999999994</v>
          </cell>
          <cell r="E243">
            <v>0.62299999999999978</v>
          </cell>
          <cell r="F243">
            <v>-8.3830000000000009</v>
          </cell>
          <cell r="G243">
            <v>-5.4630000000000001</v>
          </cell>
          <cell r="H243">
            <v>-1.0549999999999997</v>
          </cell>
          <cell r="I243">
            <v>-8.4660000000000011</v>
          </cell>
          <cell r="J243">
            <v>-9.2000000000000526E-2</v>
          </cell>
          <cell r="K243">
            <v>0</v>
          </cell>
          <cell r="L243">
            <v>0</v>
          </cell>
          <cell r="M243">
            <v>0</v>
          </cell>
          <cell r="N243">
            <v>3.1829999999999998</v>
          </cell>
          <cell r="O243">
            <v>0.59799999999999998</v>
          </cell>
          <cell r="P243">
            <v>-1.0000000000000009E-3</v>
          </cell>
          <cell r="Q243">
            <v>1.0000000000000009E-3</v>
          </cell>
          <cell r="R243">
            <v>1.0049999999999999</v>
          </cell>
          <cell r="S243">
            <v>0</v>
          </cell>
          <cell r="T243">
            <v>0</v>
          </cell>
          <cell r="U243">
            <v>0</v>
          </cell>
          <cell r="V243">
            <v>2.7250000000000001</v>
          </cell>
          <cell r="W243">
            <v>1.4530000000000001</v>
          </cell>
          <cell r="X243">
            <v>0</v>
          </cell>
          <cell r="Y243">
            <v>2.0739999999999998</v>
          </cell>
          <cell r="Z243">
            <v>1.3389999999999995</v>
          </cell>
          <cell r="AA243">
            <v>0</v>
          </cell>
          <cell r="AB243">
            <v>0</v>
          </cell>
          <cell r="AC243">
            <v>0</v>
          </cell>
          <cell r="AD243">
            <v>0.93</v>
          </cell>
          <cell r="AE243">
            <v>0</v>
          </cell>
          <cell r="AF243">
            <v>0</v>
          </cell>
          <cell r="AG243">
            <v>-7.5250000000000004</v>
          </cell>
          <cell r="AH243">
            <v>5.5950000000000006</v>
          </cell>
          <cell r="AI243">
            <v>0</v>
          </cell>
          <cell r="AJ243">
            <v>0</v>
          </cell>
          <cell r="AK243">
            <v>0</v>
          </cell>
          <cell r="AL243">
            <v>-2.5259999999999998</v>
          </cell>
          <cell r="AM243">
            <v>0</v>
          </cell>
          <cell r="AN243">
            <v>0</v>
          </cell>
          <cell r="AO243">
            <v>0</v>
          </cell>
          <cell r="AP243">
            <v>0</v>
          </cell>
          <cell r="AQ243">
            <v>0</v>
          </cell>
          <cell r="AR243">
            <v>0</v>
          </cell>
          <cell r="AS243">
            <v>0</v>
          </cell>
          <cell r="AT243">
            <v>0</v>
          </cell>
          <cell r="AU243"/>
          <cell r="AV243">
            <v>-0.215</v>
          </cell>
          <cell r="AW243">
            <v>1.3320000000000001</v>
          </cell>
          <cell r="AX243">
            <v>1.907</v>
          </cell>
          <cell r="AY243">
            <v>-0.81799999999999995</v>
          </cell>
          <cell r="AZ243">
            <v>-12.121</v>
          </cell>
          <cell r="BA243">
            <v>-15.076000000000001</v>
          </cell>
          <cell r="BB243">
            <v>3.1829999999999998</v>
          </cell>
          <cell r="BC243">
            <v>1.603</v>
          </cell>
          <cell r="BD243">
            <v>2.7250000000000001</v>
          </cell>
          <cell r="BE243">
            <v>4.8659999999999997</v>
          </cell>
          <cell r="BF243">
            <v>0.93</v>
          </cell>
          <cell r="BG243">
            <v>-1.9300000000000002</v>
          </cell>
          <cell r="BH243">
            <v>-2.5259999999999998</v>
          </cell>
          <cell r="BI243">
            <v>0</v>
          </cell>
          <cell r="BJ243">
            <v>0</v>
          </cell>
          <cell r="BK243">
            <v>0</v>
          </cell>
          <cell r="BL243">
            <v>0</v>
          </cell>
          <cell r="BM243">
            <v>0</v>
          </cell>
          <cell r="BN243"/>
        </row>
        <row r="244">
          <cell r="A244" t="str">
            <v>Net Income from Continued Operation</v>
          </cell>
          <cell r="B244"/>
          <cell r="C244">
            <v>-1.4520000000000111</v>
          </cell>
          <cell r="D244">
            <v>0.47400000000002951</v>
          </cell>
          <cell r="E244">
            <v>2.2620000000000098</v>
          </cell>
          <cell r="F244">
            <v>-3.9680000000000843</v>
          </cell>
          <cell r="G244">
            <v>-1.9140000000000161</v>
          </cell>
          <cell r="H244">
            <v>1.2559999999999896</v>
          </cell>
          <cell r="I244">
            <v>1.4910000000000041</v>
          </cell>
          <cell r="J244">
            <v>-1.0480000000000058</v>
          </cell>
          <cell r="K244">
            <v>5.2989999999999959</v>
          </cell>
          <cell r="L244">
            <v>8.47199999999998</v>
          </cell>
          <cell r="M244">
            <v>8.6410000000000089</v>
          </cell>
          <cell r="N244">
            <v>4.7870000000000896</v>
          </cell>
          <cell r="O244">
            <v>6.3759999999999977</v>
          </cell>
          <cell r="P244">
            <v>9.6759999999999824</v>
          </cell>
          <cell r="Q244">
            <v>12.70900000000001</v>
          </cell>
          <cell r="R244">
            <v>9.6980000000000501</v>
          </cell>
          <cell r="S244">
            <v>5.2210000000000134</v>
          </cell>
          <cell r="T244">
            <v>12.933999999999999</v>
          </cell>
          <cell r="U244">
            <v>8.7960000000000012</v>
          </cell>
          <cell r="V244">
            <v>10.373000000000086</v>
          </cell>
          <cell r="W244">
            <v>6.9890000000000168</v>
          </cell>
          <cell r="X244">
            <v>14.015999999999959</v>
          </cell>
          <cell r="Y244">
            <v>12.368000000000007</v>
          </cell>
          <cell r="Z244">
            <v>-1.3609999999999456</v>
          </cell>
          <cell r="AA244">
            <v>4.4809999999999821</v>
          </cell>
          <cell r="AB244">
            <v>16.277999999999974</v>
          </cell>
          <cell r="AC244">
            <v>10.649999999999997</v>
          </cell>
          <cell r="AD244">
            <v>5.1770000000001337</v>
          </cell>
          <cell r="AE244">
            <v>-1.0009999999999972</v>
          </cell>
          <cell r="AF244">
            <v>-3.4070000000000036</v>
          </cell>
          <cell r="AG244">
            <v>-15.571999999999976</v>
          </cell>
          <cell r="AH244">
            <v>6.1389999999999958</v>
          </cell>
          <cell r="AI244">
            <v>5.237000000000009</v>
          </cell>
          <cell r="AJ244">
            <v>8.79400000000002</v>
          </cell>
          <cell r="AK244">
            <v>-12.915000000000067</v>
          </cell>
          <cell r="AL244">
            <v>-13.038000000000014</v>
          </cell>
          <cell r="AM244">
            <v>-4.1599999999999788</v>
          </cell>
          <cell r="AN244">
            <v>-0.27599999999999741</v>
          </cell>
          <cell r="AO244">
            <v>1.317000000000017</v>
          </cell>
          <cell r="AP244">
            <v>5.7926485972423585</v>
          </cell>
          <cell r="AQ244">
            <v>4.7087557999753766</v>
          </cell>
          <cell r="AR244">
            <v>8.4253583339889637</v>
          </cell>
          <cell r="AS244">
            <v>11.735541870265221</v>
          </cell>
          <cell r="AT244">
            <v>9.6779392721893984</v>
          </cell>
          <cell r="AU244"/>
          <cell r="AV244">
            <v>13.610999999999935</v>
          </cell>
          <cell r="AW244">
            <v>17.639999999999965</v>
          </cell>
          <cell r="AX244">
            <v>10.954999999999991</v>
          </cell>
          <cell r="AY244">
            <v>16.947000000000045</v>
          </cell>
          <cell r="AZ244">
            <v>-2.684000000000065</v>
          </cell>
          <cell r="BA244">
            <v>-0.21500000000000696</v>
          </cell>
          <cell r="BB244">
            <v>27.19899999999998</v>
          </cell>
          <cell r="BC244">
            <v>38.45900000000001</v>
          </cell>
          <cell r="BD244">
            <v>37.324000000000126</v>
          </cell>
          <cell r="BE244">
            <v>32.012000000000008</v>
          </cell>
          <cell r="BF244">
            <v>36.586000000000155</v>
          </cell>
          <cell r="BG244">
            <v>-13.84100000000001</v>
          </cell>
          <cell r="BH244">
            <v>-11.922000000000022</v>
          </cell>
          <cell r="BI244">
            <v>2.6736485972423516</v>
          </cell>
          <cell r="BJ244">
            <v>34.547595276418619</v>
          </cell>
          <cell r="BK244">
            <v>45.662392506884288</v>
          </cell>
          <cell r="BL244">
            <v>65.954575979492148</v>
          </cell>
          <cell r="BM244">
            <v>54.498458717439931</v>
          </cell>
          <cell r="BN244"/>
        </row>
        <row r="245">
          <cell r="A245" t="str">
            <v>Discontinued Operations</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v>0</v>
          </cell>
          <cell r="BJ245">
            <v>0</v>
          </cell>
          <cell r="BK245"/>
          <cell r="BL245"/>
          <cell r="BM245"/>
          <cell r="BN245"/>
        </row>
        <row r="246">
          <cell r="A246" t="str">
            <v>Net Income to NCI</v>
          </cell>
          <cell r="B246"/>
          <cell r="C246">
            <v>-4.2000000000000003E-2</v>
          </cell>
          <cell r="D246">
            <v>-3.5000000000000003E-2</v>
          </cell>
          <cell r="E246">
            <v>-0.41</v>
          </cell>
          <cell r="F246">
            <v>-0.40200000000000002</v>
          </cell>
          <cell r="G246">
            <v>-0.14799999999999999</v>
          </cell>
          <cell r="H246">
            <v>-0.29799999999999999</v>
          </cell>
          <cell r="I246">
            <v>-0.06</v>
          </cell>
          <cell r="J246">
            <v>0.19400000000000001</v>
          </cell>
          <cell r="K246">
            <v>0</v>
          </cell>
          <cell r="L246">
            <v>0</v>
          </cell>
          <cell r="M246">
            <v>0</v>
          </cell>
          <cell r="N246">
            <v>0</v>
          </cell>
          <cell r="O246">
            <v>2.7E-2</v>
          </cell>
          <cell r="P246">
            <v>-1.2999999999999999E-2</v>
          </cell>
          <cell r="Q246">
            <v>-3.5999999999999997E-2</v>
          </cell>
          <cell r="R246">
            <v>0.45900000000000002</v>
          </cell>
          <cell r="S246">
            <v>-2.8000000000000001E-2</v>
          </cell>
          <cell r="T246">
            <v>-1.0999999999999999E-2</v>
          </cell>
          <cell r="U246">
            <v>-1.4E-2</v>
          </cell>
          <cell r="V246">
            <v>0.107</v>
          </cell>
          <cell r="W246">
            <v>-0.15</v>
          </cell>
          <cell r="X246">
            <v>-0.106</v>
          </cell>
          <cell r="Y246">
            <v>1.7999999999999999E-2</v>
          </cell>
          <cell r="Z246">
            <v>-3.1E-2</v>
          </cell>
          <cell r="AA246">
            <v>-6.0000000000000001E-3</v>
          </cell>
          <cell r="AB246">
            <v>-6.7000000000000004E-2</v>
          </cell>
          <cell r="AC246">
            <v>4.7E-2</v>
          </cell>
          <cell r="AD246">
            <v>-3.3999999999999989E-2</v>
          </cell>
          <cell r="AE246">
            <v>-6.3E-2</v>
          </cell>
          <cell r="AF246">
            <v>-0.129</v>
          </cell>
          <cell r="AG246">
            <v>6.4000000000000001E-2</v>
          </cell>
          <cell r="AH246">
            <v>-8.7999999999999995E-2</v>
          </cell>
          <cell r="AI246">
            <v>-0.04</v>
          </cell>
          <cell r="AJ246">
            <v>-4.7E-2</v>
          </cell>
          <cell r="AK246">
            <v>6.6000000000000003E-2</v>
          </cell>
          <cell r="AL246">
            <v>-8.3000000000000004E-2</v>
          </cell>
          <cell r="AM246">
            <v>-0.11700000000000001</v>
          </cell>
          <cell r="AN246">
            <v>-8.5000000000000006E-2</v>
          </cell>
          <cell r="AO246">
            <v>1.7000000000000001E-2</v>
          </cell>
          <cell r="AP246">
            <v>0</v>
          </cell>
          <cell r="AQ246">
            <v>0</v>
          </cell>
          <cell r="AR246">
            <v>0</v>
          </cell>
          <cell r="AS246">
            <v>0</v>
          </cell>
          <cell r="AT246">
            <v>0</v>
          </cell>
          <cell r="AU246"/>
          <cell r="AV246">
            <v>0</v>
          </cell>
          <cell r="AW246">
            <v>-0.124</v>
          </cell>
          <cell r="AX246">
            <v>-0.113</v>
          </cell>
          <cell r="AY246">
            <v>-0.105</v>
          </cell>
          <cell r="AZ246">
            <v>-0.88900000000000001</v>
          </cell>
          <cell r="BA246">
            <v>-0.312</v>
          </cell>
          <cell r="BB246">
            <v>0</v>
          </cell>
          <cell r="BC246">
            <v>0.437</v>
          </cell>
          <cell r="BD246">
            <v>5.3999999999999999E-2</v>
          </cell>
          <cell r="BE246">
            <v>-0.26900000000000002</v>
          </cell>
          <cell r="BF246">
            <v>-0.06</v>
          </cell>
          <cell r="BG246">
            <v>-0.216</v>
          </cell>
          <cell r="BH246">
            <v>-0.104</v>
          </cell>
          <cell r="BI246">
            <v>-0.185</v>
          </cell>
          <cell r="BJ246">
            <v>0</v>
          </cell>
          <cell r="BK246">
            <v>0</v>
          </cell>
          <cell r="BL246">
            <v>0</v>
          </cell>
          <cell r="BM246">
            <v>0</v>
          </cell>
          <cell r="BN246"/>
        </row>
        <row r="247">
          <cell r="A247" t="str">
            <v>Preferred stock dividends</v>
          </cell>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v>0</v>
          </cell>
          <cell r="BJ247">
            <v>0</v>
          </cell>
          <cell r="BK247"/>
          <cell r="BL247"/>
          <cell r="BM247"/>
          <cell r="BN247"/>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 val="Valuation"/>
      <sheetName val="DCF vF"/>
      <sheetName val="DCF v1"/>
      <sheetName val="DCF v2"/>
      <sheetName val="Cash Flows"/>
      <sheetName val="Balance Sheet"/>
      <sheetName val="Income Statement"/>
      <sheetName val="Stockholder Equity"/>
      <sheetName val="Enterprise Value vs Market Cap"/>
      <sheetName val="Sheet1"/>
    </sheetNames>
    <sheetDataSet>
      <sheetData sheetId="0" refreshError="1"/>
      <sheetData sheetId="1" refreshError="1"/>
      <sheetData sheetId="2"/>
      <sheetData sheetId="3">
        <row r="10">
          <cell r="B10" t="str">
            <v>Gross Margin</v>
          </cell>
        </row>
      </sheetData>
      <sheetData sheetId="4">
        <row r="5">
          <cell r="B5" t="str">
            <v>GAAP Financials</v>
          </cell>
        </row>
      </sheetData>
      <sheetData sheetId="5"/>
      <sheetData sheetId="6"/>
      <sheetData sheetId="7"/>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unpri.org/download?ac=271" TargetMode="External"/><Relationship Id="rId2" Type="http://schemas.openxmlformats.org/officeDocument/2006/relationships/hyperlink" Target="https://ilpa.org/ilpa_esg_roadmap/esg_opi1-6-3/" TargetMode="External"/><Relationship Id="rId1" Type="http://schemas.openxmlformats.org/officeDocument/2006/relationships/hyperlink" Target="https://www.linkedin.com/pulse/side-letters-private-funds-why-have-become-important-like-kulkarni/" TargetMode="External"/><Relationship Id="rId4"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3" Type="http://schemas.openxmlformats.org/officeDocument/2006/relationships/hyperlink" Target="https://ghgprotocol.org/scope-3-technical-calculation-guidance" TargetMode="External"/><Relationship Id="rId2" Type="http://schemas.openxmlformats.org/officeDocument/2006/relationships/hyperlink" Target="https://ghgprotocol.org/scope_2_guidance" TargetMode="External"/><Relationship Id="rId1" Type="http://schemas.openxmlformats.org/officeDocument/2006/relationships/hyperlink" Target="https://ghgprotocol.org/corporate-standard" TargetMode="External"/><Relationship Id="rId5" Type="http://schemas.openxmlformats.org/officeDocument/2006/relationships/hyperlink" Target="https://www.globalreporting.org/standards/media/1016/gri-401-employment-2016.pdf" TargetMode="External"/><Relationship Id="rId4" Type="http://schemas.openxmlformats.org/officeDocument/2006/relationships/hyperlink" Target="https://ghgprotocol.org/scope_2_guidance"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https://impactfrontiers.org/project/investorcontribution20" TargetMode="External"/><Relationship Id="rId5" Type="http://schemas.openxmlformats.org/officeDocument/2006/relationships/hyperlink" Target="about:blank" TargetMode="External"/><Relationship Id="rId4" Type="http://schemas.openxmlformats.org/officeDocument/2006/relationships/hyperlink" Target="about:blan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lpa.org/due-diligence-questionnair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stern.nyu.edu/sites/default/files/assets/documents/PE%20Responsible%20Investment%20Framekwork_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cultural-and-ethnic-groups-ascceg/latest-release" TargetMode="External"/><Relationship Id="rId2" Type="http://schemas.openxmlformats.org/officeDocument/2006/relationships/hyperlink" Target="https://laws-lois.justice.gc.ca/eng/acts/E-5.401/page-1.html" TargetMode="External"/><Relationship Id="rId1" Type="http://schemas.openxmlformats.org/officeDocument/2006/relationships/hyperlink" Target="https://www.archives.gov/eeo/terminology.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www.ethnicity-facts-figures.service.gov.uk/style-guide/writing-about-ethnicity"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B2:I112"/>
  <sheetViews>
    <sheetView workbookViewId="0">
      <selection activeCell="C7" sqref="C7"/>
    </sheetView>
  </sheetViews>
  <sheetFormatPr defaultColWidth="12.6328125" defaultRowHeight="15.75" customHeight="1" x14ac:dyDescent="0.25"/>
  <cols>
    <col min="1" max="1" width="4.6328125" customWidth="1"/>
    <col min="2" max="2" width="10.1796875" customWidth="1"/>
    <col min="3" max="3" width="34.7265625" customWidth="1"/>
    <col min="4" max="4" width="35.7265625" customWidth="1"/>
  </cols>
  <sheetData>
    <row r="2" spans="2:9" ht="13" x14ac:dyDescent="0.3">
      <c r="B2" s="20" t="s">
        <v>860</v>
      </c>
      <c r="C2" s="21"/>
      <c r="D2" s="22">
        <f>SUMPRODUCT(E6:F112)/COUNTA(B6:B112)</f>
        <v>6.3551401869158877</v>
      </c>
      <c r="E2" s="23" t="s">
        <v>861</v>
      </c>
    </row>
    <row r="3" spans="2:9" ht="13" x14ac:dyDescent="0.3">
      <c r="B3" s="24" t="s">
        <v>862</v>
      </c>
      <c r="C3" s="25"/>
      <c r="D3" s="26">
        <f>SUMPRODUCT(H6:I112)/COUNTA(B6:B112)</f>
        <v>10</v>
      </c>
    </row>
    <row r="4" spans="2:9" ht="15.75" customHeight="1" x14ac:dyDescent="0.25">
      <c r="B4" s="25"/>
      <c r="C4" s="25"/>
      <c r="D4" s="25"/>
    </row>
    <row r="5" spans="2:9" ht="13" x14ac:dyDescent="0.3">
      <c r="B5" s="27" t="s">
        <v>863</v>
      </c>
      <c r="C5" s="27" t="s">
        <v>795</v>
      </c>
      <c r="D5" s="27" t="s">
        <v>864</v>
      </c>
      <c r="E5" s="27" t="s">
        <v>865</v>
      </c>
      <c r="F5" s="27" t="s">
        <v>866</v>
      </c>
      <c r="G5" s="23" t="s">
        <v>867</v>
      </c>
    </row>
    <row r="6" spans="2:9" ht="138" x14ac:dyDescent="0.3">
      <c r="B6" s="27">
        <v>1</v>
      </c>
      <c r="C6" s="28" t="s">
        <v>636</v>
      </c>
      <c r="D6" s="28" t="s">
        <v>637</v>
      </c>
      <c r="E6" s="25">
        <v>2</v>
      </c>
      <c r="F6" s="25">
        <v>5</v>
      </c>
      <c r="H6" s="24">
        <v>5</v>
      </c>
      <c r="I6" s="24">
        <v>5</v>
      </c>
    </row>
    <row r="7" spans="2:9" ht="113" x14ac:dyDescent="0.3">
      <c r="B7" s="27">
        <f t="shared" ref="B7:B112" si="0">B6+1</f>
        <v>2</v>
      </c>
      <c r="C7" s="28" t="s">
        <v>638</v>
      </c>
      <c r="D7" s="28" t="s">
        <v>639</v>
      </c>
      <c r="E7" s="25">
        <v>3</v>
      </c>
      <c r="F7" s="25">
        <v>5</v>
      </c>
      <c r="H7" s="24">
        <v>5</v>
      </c>
      <c r="I7" s="24">
        <v>5</v>
      </c>
    </row>
    <row r="8" spans="2:9" ht="200.5" x14ac:dyDescent="0.3">
      <c r="B8" s="27">
        <f t="shared" si="0"/>
        <v>3</v>
      </c>
      <c r="C8" s="28" t="s">
        <v>641</v>
      </c>
      <c r="D8" s="28" t="s">
        <v>642</v>
      </c>
      <c r="E8" s="25">
        <v>4</v>
      </c>
      <c r="F8" s="25">
        <v>3</v>
      </c>
      <c r="H8" s="24">
        <v>5</v>
      </c>
      <c r="I8" s="24">
        <v>5</v>
      </c>
    </row>
    <row r="9" spans="2:9" ht="113" x14ac:dyDescent="0.3">
      <c r="B9" s="27">
        <f t="shared" si="0"/>
        <v>4</v>
      </c>
      <c r="C9" s="28" t="s">
        <v>644</v>
      </c>
      <c r="D9" s="28" t="s">
        <v>645</v>
      </c>
      <c r="E9" s="25">
        <v>5</v>
      </c>
      <c r="F9" s="25">
        <v>3</v>
      </c>
      <c r="H9" s="24">
        <v>5</v>
      </c>
      <c r="I9" s="24">
        <v>5</v>
      </c>
    </row>
    <row r="10" spans="2:9" ht="138" x14ac:dyDescent="0.3">
      <c r="B10" s="27">
        <f t="shared" si="0"/>
        <v>5</v>
      </c>
      <c r="C10" s="28" t="s">
        <v>647</v>
      </c>
      <c r="D10" s="28" t="s">
        <v>648</v>
      </c>
      <c r="E10" s="25">
        <v>1</v>
      </c>
      <c r="F10" s="25">
        <v>2</v>
      </c>
      <c r="H10" s="24">
        <v>5</v>
      </c>
      <c r="I10" s="24">
        <v>5</v>
      </c>
    </row>
    <row r="11" spans="2:9" ht="25.5" x14ac:dyDescent="0.3">
      <c r="B11" s="27">
        <f t="shared" si="0"/>
        <v>6</v>
      </c>
      <c r="C11" s="28" t="s">
        <v>649</v>
      </c>
      <c r="D11" s="28" t="s">
        <v>650</v>
      </c>
      <c r="E11" s="25">
        <v>2</v>
      </c>
      <c r="F11" s="25">
        <v>4</v>
      </c>
      <c r="H11" s="24">
        <v>5</v>
      </c>
      <c r="I11" s="24">
        <v>5</v>
      </c>
    </row>
    <row r="12" spans="2:9" ht="150.5" x14ac:dyDescent="0.3">
      <c r="B12" s="27">
        <f t="shared" si="0"/>
        <v>7</v>
      </c>
      <c r="C12" s="28" t="s">
        <v>652</v>
      </c>
      <c r="D12" s="28" t="s">
        <v>653</v>
      </c>
      <c r="E12" s="25">
        <v>3</v>
      </c>
      <c r="F12" s="25">
        <v>5</v>
      </c>
      <c r="H12" s="24">
        <v>5</v>
      </c>
      <c r="I12" s="24">
        <v>5</v>
      </c>
    </row>
    <row r="13" spans="2:9" ht="38" x14ac:dyDescent="0.3">
      <c r="B13" s="27">
        <f t="shared" si="0"/>
        <v>8</v>
      </c>
      <c r="C13" s="28" t="s">
        <v>654</v>
      </c>
      <c r="D13" s="28" t="s">
        <v>655</v>
      </c>
      <c r="E13" s="25">
        <v>4</v>
      </c>
      <c r="F13" s="25">
        <v>4</v>
      </c>
      <c r="H13" s="24">
        <v>5</v>
      </c>
      <c r="I13" s="24">
        <v>5</v>
      </c>
    </row>
    <row r="14" spans="2:9" ht="288" x14ac:dyDescent="0.3">
      <c r="B14" s="27">
        <f t="shared" si="0"/>
        <v>9</v>
      </c>
      <c r="C14" s="28" t="s">
        <v>657</v>
      </c>
      <c r="D14" s="28" t="s">
        <v>658</v>
      </c>
      <c r="E14" s="25">
        <v>5</v>
      </c>
      <c r="F14" s="25">
        <v>5</v>
      </c>
      <c r="H14" s="24">
        <v>5</v>
      </c>
      <c r="I14" s="24">
        <v>5</v>
      </c>
    </row>
    <row r="15" spans="2:9" ht="200.5" x14ac:dyDescent="0.3">
      <c r="B15" s="27">
        <f t="shared" si="0"/>
        <v>10</v>
      </c>
      <c r="C15" s="28" t="s">
        <v>660</v>
      </c>
      <c r="D15" s="28" t="s">
        <v>661</v>
      </c>
      <c r="E15" s="25">
        <v>1</v>
      </c>
      <c r="F15" s="25">
        <v>4</v>
      </c>
      <c r="H15" s="24">
        <v>5</v>
      </c>
      <c r="I15" s="24">
        <v>5</v>
      </c>
    </row>
    <row r="16" spans="2:9" ht="88" x14ac:dyDescent="0.3">
      <c r="B16" s="27">
        <f t="shared" si="0"/>
        <v>11</v>
      </c>
      <c r="C16" s="28" t="s">
        <v>663</v>
      </c>
      <c r="D16" s="28" t="s">
        <v>664</v>
      </c>
      <c r="E16" s="25">
        <v>2</v>
      </c>
      <c r="F16" s="25">
        <v>2</v>
      </c>
      <c r="H16" s="24">
        <v>5</v>
      </c>
      <c r="I16" s="24">
        <v>5</v>
      </c>
    </row>
    <row r="17" spans="2:9" ht="100.5" x14ac:dyDescent="0.3">
      <c r="B17" s="27">
        <f t="shared" si="0"/>
        <v>12</v>
      </c>
      <c r="C17" s="28" t="s">
        <v>666</v>
      </c>
      <c r="D17" s="28" t="s">
        <v>667</v>
      </c>
      <c r="E17" s="25">
        <v>3</v>
      </c>
      <c r="F17" s="25">
        <v>2</v>
      </c>
      <c r="H17" s="24">
        <v>5</v>
      </c>
      <c r="I17" s="24">
        <v>5</v>
      </c>
    </row>
    <row r="18" spans="2:9" ht="50.5" x14ac:dyDescent="0.3">
      <c r="B18" s="27">
        <f t="shared" si="0"/>
        <v>13</v>
      </c>
      <c r="C18" s="28" t="s">
        <v>668</v>
      </c>
      <c r="D18" s="28" t="s">
        <v>669</v>
      </c>
      <c r="E18" s="25">
        <v>4</v>
      </c>
      <c r="F18" s="25">
        <v>4</v>
      </c>
      <c r="H18" s="24">
        <v>5</v>
      </c>
      <c r="I18" s="24">
        <v>5</v>
      </c>
    </row>
    <row r="19" spans="2:9" ht="100.5" x14ac:dyDescent="0.3">
      <c r="B19" s="27">
        <f t="shared" si="0"/>
        <v>14</v>
      </c>
      <c r="C19" s="28" t="s">
        <v>671</v>
      </c>
      <c r="D19" s="28" t="s">
        <v>672</v>
      </c>
      <c r="E19" s="25">
        <v>5</v>
      </c>
      <c r="F19" s="25">
        <v>5</v>
      </c>
      <c r="H19" s="24">
        <v>5</v>
      </c>
      <c r="I19" s="24">
        <v>5</v>
      </c>
    </row>
    <row r="20" spans="2:9" ht="138" x14ac:dyDescent="0.3">
      <c r="B20" s="27">
        <f t="shared" si="0"/>
        <v>15</v>
      </c>
      <c r="C20" s="28" t="s">
        <v>674</v>
      </c>
      <c r="D20" s="28" t="s">
        <v>675</v>
      </c>
      <c r="E20" s="25">
        <v>1</v>
      </c>
      <c r="F20" s="25">
        <v>3</v>
      </c>
      <c r="H20" s="24">
        <v>5</v>
      </c>
      <c r="I20" s="24">
        <v>5</v>
      </c>
    </row>
    <row r="21" spans="2:9" ht="163" x14ac:dyDescent="0.3">
      <c r="B21" s="27">
        <f t="shared" si="0"/>
        <v>16</v>
      </c>
      <c r="C21" s="28" t="s">
        <v>677</v>
      </c>
      <c r="D21" s="28" t="s">
        <v>678</v>
      </c>
      <c r="E21" s="25">
        <v>2</v>
      </c>
      <c r="F21" s="25">
        <v>2</v>
      </c>
      <c r="H21" s="24">
        <v>5</v>
      </c>
      <c r="I21" s="24">
        <v>5</v>
      </c>
    </row>
    <row r="22" spans="2:9" ht="238" x14ac:dyDescent="0.3">
      <c r="B22" s="27">
        <f t="shared" si="0"/>
        <v>17</v>
      </c>
      <c r="C22" s="28" t="s">
        <v>680</v>
      </c>
      <c r="D22" s="28" t="s">
        <v>681</v>
      </c>
      <c r="E22" s="25">
        <v>3</v>
      </c>
      <c r="F22" s="25">
        <v>3</v>
      </c>
      <c r="H22" s="24">
        <v>5</v>
      </c>
      <c r="I22" s="24">
        <v>5</v>
      </c>
    </row>
    <row r="23" spans="2:9" ht="150.5" x14ac:dyDescent="0.3">
      <c r="B23" s="27">
        <f t="shared" si="0"/>
        <v>18</v>
      </c>
      <c r="C23" s="28" t="s">
        <v>683</v>
      </c>
      <c r="D23" s="28" t="s">
        <v>684</v>
      </c>
      <c r="E23" s="25">
        <v>4</v>
      </c>
      <c r="F23" s="25">
        <v>3</v>
      </c>
      <c r="H23" s="24">
        <v>5</v>
      </c>
      <c r="I23" s="24">
        <v>5</v>
      </c>
    </row>
    <row r="24" spans="2:9" ht="138" x14ac:dyDescent="0.3">
      <c r="B24" s="27">
        <f t="shared" si="0"/>
        <v>19</v>
      </c>
      <c r="C24" s="28" t="s">
        <v>686</v>
      </c>
      <c r="D24" s="28" t="s">
        <v>687</v>
      </c>
      <c r="E24" s="25">
        <v>5</v>
      </c>
      <c r="F24" s="25">
        <v>3</v>
      </c>
      <c r="H24" s="24">
        <v>5</v>
      </c>
      <c r="I24" s="24">
        <v>5</v>
      </c>
    </row>
    <row r="25" spans="2:9" ht="63" x14ac:dyDescent="0.3">
      <c r="B25" s="27">
        <f t="shared" si="0"/>
        <v>20</v>
      </c>
      <c r="C25" s="28" t="s">
        <v>689</v>
      </c>
      <c r="D25" s="28" t="s">
        <v>690</v>
      </c>
      <c r="E25" s="25">
        <v>1</v>
      </c>
      <c r="F25" s="25">
        <v>2</v>
      </c>
      <c r="H25" s="24">
        <v>5</v>
      </c>
      <c r="I25" s="24">
        <v>5</v>
      </c>
    </row>
    <row r="26" spans="2:9" ht="175.5" x14ac:dyDescent="0.3">
      <c r="B26" s="27">
        <f t="shared" si="0"/>
        <v>21</v>
      </c>
      <c r="C26" s="28" t="s">
        <v>692</v>
      </c>
      <c r="D26" s="28" t="s">
        <v>693</v>
      </c>
      <c r="E26" s="25">
        <v>2</v>
      </c>
      <c r="F26" s="25">
        <v>2</v>
      </c>
      <c r="H26" s="24">
        <v>5</v>
      </c>
      <c r="I26" s="24">
        <v>5</v>
      </c>
    </row>
    <row r="27" spans="2:9" ht="163" x14ac:dyDescent="0.3">
      <c r="B27" s="27">
        <f t="shared" si="0"/>
        <v>22</v>
      </c>
      <c r="C27" s="28" t="s">
        <v>695</v>
      </c>
      <c r="D27" s="28" t="s">
        <v>696</v>
      </c>
      <c r="E27" s="25">
        <v>3</v>
      </c>
      <c r="F27" s="25">
        <v>2</v>
      </c>
      <c r="H27" s="24">
        <v>5</v>
      </c>
      <c r="I27" s="24">
        <v>5</v>
      </c>
    </row>
    <row r="28" spans="2:9" ht="88" x14ac:dyDescent="0.3">
      <c r="B28" s="27">
        <f t="shared" si="0"/>
        <v>23</v>
      </c>
      <c r="C28" s="28" t="s">
        <v>697</v>
      </c>
      <c r="D28" s="28" t="s">
        <v>698</v>
      </c>
      <c r="E28" s="25">
        <v>4</v>
      </c>
      <c r="F28" s="25">
        <v>2</v>
      </c>
      <c r="H28" s="24">
        <v>5</v>
      </c>
      <c r="I28" s="24">
        <v>5</v>
      </c>
    </row>
    <row r="29" spans="2:9" ht="163" x14ac:dyDescent="0.3">
      <c r="B29" s="27">
        <f t="shared" si="0"/>
        <v>24</v>
      </c>
      <c r="C29" s="28" t="s">
        <v>700</v>
      </c>
      <c r="D29" s="28" t="s">
        <v>701</v>
      </c>
      <c r="E29" s="25">
        <v>5</v>
      </c>
      <c r="F29" s="25">
        <v>3</v>
      </c>
      <c r="H29" s="24">
        <v>5</v>
      </c>
      <c r="I29" s="24">
        <v>5</v>
      </c>
    </row>
    <row r="30" spans="2:9" ht="100.5" x14ac:dyDescent="0.3">
      <c r="B30" s="27">
        <f t="shared" si="0"/>
        <v>25</v>
      </c>
      <c r="C30" s="28" t="s">
        <v>703</v>
      </c>
      <c r="D30" s="28" t="s">
        <v>704</v>
      </c>
      <c r="E30" s="25">
        <v>1</v>
      </c>
      <c r="F30" s="25">
        <v>5</v>
      </c>
      <c r="H30" s="24">
        <v>5</v>
      </c>
      <c r="I30" s="24">
        <v>5</v>
      </c>
    </row>
    <row r="31" spans="2:9" ht="138" x14ac:dyDescent="0.3">
      <c r="B31" s="27">
        <f t="shared" si="0"/>
        <v>26</v>
      </c>
      <c r="C31" s="28" t="s">
        <v>706</v>
      </c>
      <c r="D31" s="28" t="s">
        <v>701</v>
      </c>
      <c r="E31" s="25">
        <v>2</v>
      </c>
      <c r="F31" s="25">
        <v>3</v>
      </c>
      <c r="H31" s="24">
        <v>5</v>
      </c>
      <c r="I31" s="24">
        <v>5</v>
      </c>
    </row>
    <row r="32" spans="2:9" ht="88" x14ac:dyDescent="0.3">
      <c r="B32" s="27">
        <f t="shared" si="0"/>
        <v>27</v>
      </c>
      <c r="C32" s="28" t="s">
        <v>709</v>
      </c>
      <c r="D32" s="28" t="s">
        <v>710</v>
      </c>
      <c r="E32" s="25">
        <v>4</v>
      </c>
      <c r="F32" s="25">
        <v>4</v>
      </c>
      <c r="H32" s="24">
        <v>5</v>
      </c>
      <c r="I32" s="24">
        <v>5</v>
      </c>
    </row>
    <row r="33" spans="2:9" ht="263" x14ac:dyDescent="0.3">
      <c r="B33" s="27">
        <f t="shared" si="0"/>
        <v>28</v>
      </c>
      <c r="C33" s="28" t="s">
        <v>712</v>
      </c>
      <c r="D33" s="28" t="s">
        <v>713</v>
      </c>
      <c r="E33" s="25">
        <v>5</v>
      </c>
      <c r="F33" s="25">
        <v>5</v>
      </c>
      <c r="H33" s="24">
        <v>5</v>
      </c>
      <c r="I33" s="24">
        <v>5</v>
      </c>
    </row>
    <row r="34" spans="2:9" ht="113" x14ac:dyDescent="0.3">
      <c r="B34" s="27">
        <f t="shared" si="0"/>
        <v>29</v>
      </c>
      <c r="C34" s="28" t="s">
        <v>715</v>
      </c>
      <c r="D34" s="28" t="s">
        <v>716</v>
      </c>
      <c r="E34" s="25">
        <v>1</v>
      </c>
      <c r="F34" s="25">
        <v>2</v>
      </c>
      <c r="H34" s="24">
        <v>5</v>
      </c>
      <c r="I34" s="24">
        <v>5</v>
      </c>
    </row>
    <row r="35" spans="2:9" ht="175.5" x14ac:dyDescent="0.3">
      <c r="B35" s="27">
        <f t="shared" si="0"/>
        <v>30</v>
      </c>
      <c r="C35" s="28" t="s">
        <v>719</v>
      </c>
      <c r="D35" s="28" t="s">
        <v>720</v>
      </c>
      <c r="E35" s="25">
        <v>3</v>
      </c>
      <c r="F35" s="25">
        <v>1</v>
      </c>
      <c r="H35" s="24">
        <v>5</v>
      </c>
      <c r="I35" s="24">
        <v>5</v>
      </c>
    </row>
    <row r="36" spans="2:9" ht="113" x14ac:dyDescent="0.3">
      <c r="B36" s="27">
        <f t="shared" si="0"/>
        <v>31</v>
      </c>
      <c r="C36" s="28" t="s">
        <v>722</v>
      </c>
      <c r="D36" s="28" t="s">
        <v>723</v>
      </c>
      <c r="E36" s="25">
        <v>4</v>
      </c>
      <c r="F36" s="25">
        <v>4</v>
      </c>
      <c r="H36" s="24">
        <v>5</v>
      </c>
      <c r="I36" s="24">
        <v>5</v>
      </c>
    </row>
    <row r="37" spans="2:9" ht="25.5" x14ac:dyDescent="0.3">
      <c r="B37" s="27">
        <f t="shared" si="0"/>
        <v>32</v>
      </c>
      <c r="C37" s="28" t="s">
        <v>724</v>
      </c>
      <c r="D37" s="28" t="s">
        <v>725</v>
      </c>
      <c r="E37" s="25">
        <v>5</v>
      </c>
      <c r="F37" s="25">
        <v>2</v>
      </c>
      <c r="H37" s="24">
        <v>5</v>
      </c>
      <c r="I37" s="24">
        <v>5</v>
      </c>
    </row>
    <row r="38" spans="2:9" ht="38" x14ac:dyDescent="0.3">
      <c r="B38" s="27">
        <f t="shared" si="0"/>
        <v>33</v>
      </c>
      <c r="C38" s="28" t="s">
        <v>728</v>
      </c>
      <c r="D38" s="28" t="s">
        <v>725</v>
      </c>
      <c r="E38" s="25">
        <v>1</v>
      </c>
      <c r="F38" s="25">
        <v>2</v>
      </c>
      <c r="H38" s="24">
        <v>5</v>
      </c>
      <c r="I38" s="24">
        <v>5</v>
      </c>
    </row>
    <row r="39" spans="2:9" ht="138" x14ac:dyDescent="0.3">
      <c r="B39" s="27">
        <f t="shared" si="0"/>
        <v>34</v>
      </c>
      <c r="C39" s="28" t="s">
        <v>729</v>
      </c>
      <c r="D39" s="28" t="s">
        <v>730</v>
      </c>
      <c r="E39" s="25">
        <v>2</v>
      </c>
      <c r="F39" s="25">
        <v>5</v>
      </c>
      <c r="H39" s="24">
        <v>5</v>
      </c>
      <c r="I39" s="24">
        <v>5</v>
      </c>
    </row>
    <row r="40" spans="2:9" ht="38" x14ac:dyDescent="0.3">
      <c r="B40" s="27">
        <f t="shared" si="0"/>
        <v>35</v>
      </c>
      <c r="C40" s="28" t="s">
        <v>732</v>
      </c>
      <c r="D40" s="28" t="s">
        <v>733</v>
      </c>
      <c r="E40" s="25">
        <v>3</v>
      </c>
      <c r="F40" s="25">
        <v>4</v>
      </c>
      <c r="H40" s="24">
        <v>5</v>
      </c>
      <c r="I40" s="24">
        <v>5</v>
      </c>
    </row>
    <row r="41" spans="2:9" ht="188" x14ac:dyDescent="0.3">
      <c r="B41" s="27">
        <f t="shared" si="0"/>
        <v>36</v>
      </c>
      <c r="C41" s="28" t="s">
        <v>734</v>
      </c>
      <c r="D41" s="28" t="s">
        <v>735</v>
      </c>
      <c r="E41" s="25">
        <v>4</v>
      </c>
      <c r="F41" s="25">
        <v>5</v>
      </c>
      <c r="H41" s="24">
        <v>5</v>
      </c>
      <c r="I41" s="24">
        <v>5</v>
      </c>
    </row>
    <row r="42" spans="2:9" ht="38" x14ac:dyDescent="0.3">
      <c r="B42" s="27">
        <f t="shared" si="0"/>
        <v>37</v>
      </c>
      <c r="C42" s="28" t="s">
        <v>737</v>
      </c>
      <c r="D42" s="28" t="s">
        <v>733</v>
      </c>
      <c r="E42" s="25">
        <v>5</v>
      </c>
      <c r="F42" s="25">
        <v>4</v>
      </c>
      <c r="H42" s="24">
        <v>5</v>
      </c>
      <c r="I42" s="24">
        <v>5</v>
      </c>
    </row>
    <row r="43" spans="2:9" ht="409.6" x14ac:dyDescent="0.3">
      <c r="B43" s="27">
        <f t="shared" si="0"/>
        <v>38</v>
      </c>
      <c r="C43" s="28" t="s">
        <v>738</v>
      </c>
      <c r="D43" s="28"/>
      <c r="E43" s="25">
        <v>1</v>
      </c>
      <c r="F43" s="25">
        <v>3</v>
      </c>
      <c r="H43" s="24">
        <v>5</v>
      </c>
      <c r="I43" s="24">
        <v>5</v>
      </c>
    </row>
    <row r="44" spans="2:9" ht="38" x14ac:dyDescent="0.3">
      <c r="B44" s="27">
        <f t="shared" si="0"/>
        <v>39</v>
      </c>
      <c r="C44" s="28" t="s">
        <v>739</v>
      </c>
      <c r="D44" s="28" t="s">
        <v>740</v>
      </c>
      <c r="E44" s="25">
        <v>2</v>
      </c>
      <c r="F44" s="25">
        <v>5</v>
      </c>
      <c r="H44" s="24">
        <v>5</v>
      </c>
      <c r="I44" s="24">
        <v>5</v>
      </c>
    </row>
    <row r="45" spans="2:9" ht="38" x14ac:dyDescent="0.3">
      <c r="B45" s="27">
        <f t="shared" si="0"/>
        <v>40</v>
      </c>
      <c r="C45" s="28" t="s">
        <v>741</v>
      </c>
      <c r="D45" s="28" t="s">
        <v>740</v>
      </c>
      <c r="E45" s="25">
        <v>3</v>
      </c>
      <c r="F45" s="25">
        <v>5</v>
      </c>
      <c r="H45" s="24">
        <v>5</v>
      </c>
      <c r="I45" s="24">
        <v>5</v>
      </c>
    </row>
    <row r="46" spans="2:9" ht="38" x14ac:dyDescent="0.3">
      <c r="B46" s="27">
        <f t="shared" si="0"/>
        <v>41</v>
      </c>
      <c r="C46" s="28" t="s">
        <v>742</v>
      </c>
      <c r="D46" s="28" t="s">
        <v>740</v>
      </c>
      <c r="E46" s="25">
        <v>4</v>
      </c>
      <c r="F46" s="25">
        <v>5</v>
      </c>
      <c r="H46" s="24">
        <v>5</v>
      </c>
      <c r="I46" s="24">
        <v>5</v>
      </c>
    </row>
    <row r="47" spans="2:9" ht="38" x14ac:dyDescent="0.3">
      <c r="B47" s="27">
        <f t="shared" si="0"/>
        <v>42</v>
      </c>
      <c r="C47" s="28" t="s">
        <v>743</v>
      </c>
      <c r="D47" s="28" t="s">
        <v>740</v>
      </c>
      <c r="E47" s="25">
        <v>5</v>
      </c>
      <c r="F47" s="25">
        <v>5</v>
      </c>
      <c r="H47" s="24">
        <v>5</v>
      </c>
      <c r="I47" s="24">
        <v>5</v>
      </c>
    </row>
    <row r="48" spans="2:9" ht="38" x14ac:dyDescent="0.3">
      <c r="B48" s="27">
        <f t="shared" si="0"/>
        <v>43</v>
      </c>
      <c r="C48" s="28" t="s">
        <v>744</v>
      </c>
      <c r="D48" s="28" t="s">
        <v>740</v>
      </c>
      <c r="E48" s="25">
        <v>1</v>
      </c>
      <c r="F48" s="25">
        <v>5</v>
      </c>
      <c r="H48" s="24">
        <v>5</v>
      </c>
      <c r="I48" s="24">
        <v>5</v>
      </c>
    </row>
    <row r="49" spans="2:9" ht="38" x14ac:dyDescent="0.3">
      <c r="B49" s="27">
        <f t="shared" si="0"/>
        <v>44</v>
      </c>
      <c r="C49" s="28" t="s">
        <v>745</v>
      </c>
      <c r="D49" s="28" t="s">
        <v>740</v>
      </c>
      <c r="E49" s="25">
        <v>2</v>
      </c>
      <c r="F49" s="25">
        <v>3</v>
      </c>
      <c r="H49" s="24">
        <v>5</v>
      </c>
      <c r="I49" s="24">
        <v>5</v>
      </c>
    </row>
    <row r="50" spans="2:9" ht="75.5" x14ac:dyDescent="0.3">
      <c r="B50" s="27">
        <f t="shared" si="0"/>
        <v>45</v>
      </c>
      <c r="C50" s="28" t="s">
        <v>746</v>
      </c>
      <c r="D50" s="28" t="s">
        <v>740</v>
      </c>
      <c r="E50" s="25">
        <v>3</v>
      </c>
      <c r="F50" s="25">
        <v>4</v>
      </c>
      <c r="H50" s="24">
        <v>5</v>
      </c>
      <c r="I50" s="24">
        <v>5</v>
      </c>
    </row>
    <row r="51" spans="2:9" ht="38" x14ac:dyDescent="0.3">
      <c r="B51" s="27">
        <f t="shared" si="0"/>
        <v>46</v>
      </c>
      <c r="C51" s="28" t="s">
        <v>747</v>
      </c>
      <c r="D51" s="28" t="s">
        <v>740</v>
      </c>
      <c r="E51" s="25">
        <v>4</v>
      </c>
      <c r="F51" s="25">
        <v>4</v>
      </c>
      <c r="H51" s="24">
        <v>5</v>
      </c>
      <c r="I51" s="24">
        <v>5</v>
      </c>
    </row>
    <row r="52" spans="2:9" ht="38" x14ac:dyDescent="0.3">
      <c r="B52" s="27">
        <f t="shared" si="0"/>
        <v>47</v>
      </c>
      <c r="C52" s="28" t="s">
        <v>748</v>
      </c>
      <c r="D52" s="28" t="s">
        <v>740</v>
      </c>
      <c r="E52" s="25">
        <v>5</v>
      </c>
      <c r="F52" s="25">
        <v>4</v>
      </c>
      <c r="H52" s="24">
        <v>5</v>
      </c>
      <c r="I52" s="24">
        <v>5</v>
      </c>
    </row>
    <row r="53" spans="2:9" ht="38" x14ac:dyDescent="0.3">
      <c r="B53" s="27">
        <f t="shared" si="0"/>
        <v>48</v>
      </c>
      <c r="C53" s="28" t="s">
        <v>749</v>
      </c>
      <c r="D53" s="28" t="s">
        <v>740</v>
      </c>
      <c r="E53" s="25">
        <v>1</v>
      </c>
      <c r="F53" s="25">
        <v>3</v>
      </c>
      <c r="H53" s="24">
        <v>5</v>
      </c>
      <c r="I53" s="24">
        <v>5</v>
      </c>
    </row>
    <row r="54" spans="2:9" ht="100.5" x14ac:dyDescent="0.3">
      <c r="B54" s="27">
        <f t="shared" si="0"/>
        <v>49</v>
      </c>
      <c r="C54" s="28" t="s">
        <v>750</v>
      </c>
      <c r="D54" s="28" t="s">
        <v>751</v>
      </c>
      <c r="E54" s="25">
        <v>2</v>
      </c>
      <c r="F54" s="25">
        <v>2</v>
      </c>
      <c r="H54" s="24">
        <v>5</v>
      </c>
      <c r="I54" s="24">
        <v>5</v>
      </c>
    </row>
    <row r="55" spans="2:9" ht="213" x14ac:dyDescent="0.3">
      <c r="B55" s="27">
        <f t="shared" si="0"/>
        <v>50</v>
      </c>
      <c r="C55" s="28" t="s">
        <v>752</v>
      </c>
      <c r="D55" s="28" t="s">
        <v>753</v>
      </c>
      <c r="E55" s="25">
        <v>3</v>
      </c>
      <c r="F55" s="25">
        <v>4</v>
      </c>
      <c r="H55" s="24">
        <v>5</v>
      </c>
      <c r="I55" s="24">
        <v>5</v>
      </c>
    </row>
    <row r="56" spans="2:9" ht="225.5" x14ac:dyDescent="0.3">
      <c r="B56" s="27">
        <f t="shared" si="0"/>
        <v>51</v>
      </c>
      <c r="C56" s="28" t="s">
        <v>754</v>
      </c>
      <c r="D56" s="28" t="s">
        <v>755</v>
      </c>
      <c r="E56" s="25">
        <v>4</v>
      </c>
      <c r="F56" s="25">
        <v>4</v>
      </c>
      <c r="H56" s="24">
        <v>5</v>
      </c>
      <c r="I56" s="24">
        <v>5</v>
      </c>
    </row>
    <row r="57" spans="2:9" ht="113" x14ac:dyDescent="0.3">
      <c r="B57" s="27">
        <f t="shared" si="0"/>
        <v>52</v>
      </c>
      <c r="C57" s="28" t="s">
        <v>756</v>
      </c>
      <c r="D57" s="28" t="s">
        <v>757</v>
      </c>
      <c r="E57" s="25">
        <v>5</v>
      </c>
      <c r="F57" s="25">
        <v>4</v>
      </c>
      <c r="H57" s="24">
        <v>5</v>
      </c>
      <c r="I57" s="24">
        <v>5</v>
      </c>
    </row>
    <row r="58" spans="2:9" ht="75.5" x14ac:dyDescent="0.3">
      <c r="B58" s="27">
        <f t="shared" si="0"/>
        <v>53</v>
      </c>
      <c r="C58" s="28" t="s">
        <v>758</v>
      </c>
      <c r="D58" s="28" t="s">
        <v>759</v>
      </c>
      <c r="E58" s="25">
        <v>1</v>
      </c>
      <c r="F58" s="25">
        <v>4</v>
      </c>
      <c r="H58" s="24">
        <v>5</v>
      </c>
      <c r="I58" s="24">
        <v>5</v>
      </c>
    </row>
    <row r="59" spans="2:9" ht="125.5" x14ac:dyDescent="0.3">
      <c r="B59" s="27">
        <f t="shared" si="0"/>
        <v>54</v>
      </c>
      <c r="C59" s="28" t="s">
        <v>760</v>
      </c>
      <c r="D59" s="28" t="s">
        <v>761</v>
      </c>
      <c r="E59" s="25">
        <v>2</v>
      </c>
      <c r="F59" s="25">
        <v>3</v>
      </c>
      <c r="H59" s="24">
        <v>5</v>
      </c>
      <c r="I59" s="24">
        <v>5</v>
      </c>
    </row>
    <row r="60" spans="2:9" ht="88" x14ac:dyDescent="0.3">
      <c r="B60" s="27">
        <f t="shared" si="0"/>
        <v>55</v>
      </c>
      <c r="C60" s="28" t="s">
        <v>762</v>
      </c>
      <c r="D60" s="28" t="s">
        <v>763</v>
      </c>
      <c r="E60" s="25">
        <v>3</v>
      </c>
      <c r="F60" s="25">
        <v>3</v>
      </c>
      <c r="H60" s="24">
        <v>5</v>
      </c>
      <c r="I60" s="24">
        <v>5</v>
      </c>
    </row>
    <row r="61" spans="2:9" ht="75.5" x14ac:dyDescent="0.3">
      <c r="B61" s="27">
        <f t="shared" si="0"/>
        <v>56</v>
      </c>
      <c r="C61" s="28" t="s">
        <v>764</v>
      </c>
      <c r="D61" s="28" t="s">
        <v>765</v>
      </c>
      <c r="E61" s="25">
        <v>4</v>
      </c>
      <c r="F61" s="25">
        <v>4</v>
      </c>
      <c r="H61" s="24">
        <v>5</v>
      </c>
      <c r="I61" s="24">
        <v>5</v>
      </c>
    </row>
    <row r="62" spans="2:9" ht="150.5" x14ac:dyDescent="0.3">
      <c r="B62" s="27">
        <f t="shared" si="0"/>
        <v>57</v>
      </c>
      <c r="C62" s="28" t="s">
        <v>767</v>
      </c>
      <c r="D62" s="28" t="s">
        <v>765</v>
      </c>
      <c r="E62" s="25">
        <v>5</v>
      </c>
      <c r="F62" s="25">
        <v>4</v>
      </c>
      <c r="H62" s="24">
        <v>5</v>
      </c>
      <c r="I62" s="24">
        <v>5</v>
      </c>
    </row>
    <row r="63" spans="2:9" ht="100.5" x14ac:dyDescent="0.3">
      <c r="B63" s="27">
        <f t="shared" si="0"/>
        <v>58</v>
      </c>
      <c r="C63" s="28" t="s">
        <v>768</v>
      </c>
      <c r="D63" s="28" t="s">
        <v>769</v>
      </c>
      <c r="E63" s="25">
        <v>1</v>
      </c>
      <c r="F63" s="25">
        <v>4</v>
      </c>
      <c r="H63" s="24">
        <v>5</v>
      </c>
      <c r="I63" s="24">
        <v>5</v>
      </c>
    </row>
    <row r="64" spans="2:9" ht="75.5" x14ac:dyDescent="0.3">
      <c r="B64" s="27">
        <f t="shared" si="0"/>
        <v>59</v>
      </c>
      <c r="C64" s="28" t="s">
        <v>770</v>
      </c>
      <c r="D64" s="28" t="s">
        <v>771</v>
      </c>
      <c r="E64" s="25">
        <v>2</v>
      </c>
      <c r="F64" s="25">
        <v>4</v>
      </c>
      <c r="H64" s="24">
        <v>5</v>
      </c>
      <c r="I64" s="24">
        <v>5</v>
      </c>
    </row>
    <row r="65" spans="2:9" ht="100.5" x14ac:dyDescent="0.3">
      <c r="B65" s="27">
        <f t="shared" si="0"/>
        <v>60</v>
      </c>
      <c r="C65" s="28" t="s">
        <v>772</v>
      </c>
      <c r="D65" s="28" t="s">
        <v>773</v>
      </c>
      <c r="E65" s="25">
        <v>3</v>
      </c>
      <c r="F65" s="25">
        <v>4</v>
      </c>
      <c r="H65" s="24">
        <v>5</v>
      </c>
      <c r="I65" s="24">
        <v>5</v>
      </c>
    </row>
    <row r="66" spans="2:9" ht="138" x14ac:dyDescent="0.3">
      <c r="B66" s="27">
        <f t="shared" si="0"/>
        <v>61</v>
      </c>
      <c r="C66" s="28" t="s">
        <v>774</v>
      </c>
      <c r="D66" s="28" t="s">
        <v>775</v>
      </c>
      <c r="E66" s="25">
        <v>4</v>
      </c>
      <c r="F66" s="25">
        <v>4</v>
      </c>
      <c r="H66" s="24">
        <v>5</v>
      </c>
      <c r="I66" s="24">
        <v>5</v>
      </c>
    </row>
    <row r="67" spans="2:9" ht="125.5" x14ac:dyDescent="0.3">
      <c r="B67" s="27">
        <f t="shared" si="0"/>
        <v>62</v>
      </c>
      <c r="C67" s="28" t="s">
        <v>776</v>
      </c>
      <c r="D67" s="28" t="s">
        <v>777</v>
      </c>
      <c r="E67" s="25">
        <v>5</v>
      </c>
      <c r="F67" s="25">
        <v>4</v>
      </c>
      <c r="H67" s="24">
        <v>5</v>
      </c>
      <c r="I67" s="24">
        <v>5</v>
      </c>
    </row>
    <row r="68" spans="2:9" ht="188" x14ac:dyDescent="0.3">
      <c r="B68" s="27">
        <f t="shared" si="0"/>
        <v>63</v>
      </c>
      <c r="C68" s="28" t="s">
        <v>778</v>
      </c>
      <c r="D68" s="28" t="s">
        <v>779</v>
      </c>
      <c r="E68" s="25">
        <v>1</v>
      </c>
      <c r="F68" s="25">
        <v>4</v>
      </c>
      <c r="H68" s="24">
        <v>5</v>
      </c>
      <c r="I68" s="24">
        <v>5</v>
      </c>
    </row>
    <row r="69" spans="2:9" ht="125.5" x14ac:dyDescent="0.3">
      <c r="B69" s="27">
        <f t="shared" si="0"/>
        <v>64</v>
      </c>
      <c r="C69" s="28" t="s">
        <v>780</v>
      </c>
      <c r="D69" s="28" t="s">
        <v>781</v>
      </c>
      <c r="E69" s="25">
        <v>2</v>
      </c>
      <c r="F69" s="25">
        <v>3</v>
      </c>
      <c r="H69" s="24">
        <v>5</v>
      </c>
      <c r="I69" s="24">
        <v>5</v>
      </c>
    </row>
    <row r="70" spans="2:9" ht="150.5" x14ac:dyDescent="0.3">
      <c r="B70" s="27">
        <f t="shared" si="0"/>
        <v>65</v>
      </c>
      <c r="C70" s="28" t="s">
        <v>782</v>
      </c>
      <c r="D70" s="28" t="s">
        <v>783</v>
      </c>
      <c r="E70" s="25">
        <v>3</v>
      </c>
      <c r="F70" s="25">
        <v>4</v>
      </c>
      <c r="H70" s="24">
        <v>5</v>
      </c>
      <c r="I70" s="24">
        <v>5</v>
      </c>
    </row>
    <row r="71" spans="2:9" ht="100.5" x14ac:dyDescent="0.3">
      <c r="B71" s="27">
        <f t="shared" si="0"/>
        <v>66</v>
      </c>
      <c r="C71" s="28" t="s">
        <v>784</v>
      </c>
      <c r="D71" s="28" t="s">
        <v>783</v>
      </c>
      <c r="E71" s="25">
        <v>4</v>
      </c>
      <c r="F71" s="25">
        <v>3</v>
      </c>
      <c r="H71" s="24">
        <v>5</v>
      </c>
      <c r="I71" s="24">
        <v>5</v>
      </c>
    </row>
    <row r="72" spans="2:9" ht="50.5" x14ac:dyDescent="0.3">
      <c r="B72" s="27">
        <f t="shared" si="0"/>
        <v>67</v>
      </c>
      <c r="C72" s="28" t="s">
        <v>785</v>
      </c>
      <c r="D72" s="28" t="s">
        <v>786</v>
      </c>
      <c r="E72" s="25">
        <v>5</v>
      </c>
      <c r="F72" s="25">
        <v>1</v>
      </c>
      <c r="H72" s="24">
        <v>5</v>
      </c>
      <c r="I72" s="24">
        <v>5</v>
      </c>
    </row>
    <row r="73" spans="2:9" ht="50.5" x14ac:dyDescent="0.3">
      <c r="B73" s="27">
        <f t="shared" si="0"/>
        <v>68</v>
      </c>
      <c r="C73" s="28" t="s">
        <v>788</v>
      </c>
      <c r="D73" s="28" t="s">
        <v>789</v>
      </c>
      <c r="E73" s="25">
        <v>1</v>
      </c>
      <c r="F73" s="25">
        <v>2</v>
      </c>
      <c r="H73" s="24">
        <v>5</v>
      </c>
      <c r="I73" s="24">
        <v>5</v>
      </c>
    </row>
    <row r="74" spans="2:9" ht="38" x14ac:dyDescent="0.3">
      <c r="B74" s="27">
        <f t="shared" si="0"/>
        <v>69</v>
      </c>
      <c r="C74" s="28" t="s">
        <v>868</v>
      </c>
      <c r="D74" s="28" t="s">
        <v>791</v>
      </c>
      <c r="E74" s="25">
        <v>2</v>
      </c>
      <c r="F74" s="25">
        <v>3</v>
      </c>
      <c r="H74" s="24">
        <v>5</v>
      </c>
      <c r="I74" s="24">
        <v>5</v>
      </c>
    </row>
    <row r="75" spans="2:9" ht="38" x14ac:dyDescent="0.3">
      <c r="B75" s="27">
        <f t="shared" si="0"/>
        <v>70</v>
      </c>
      <c r="C75" s="28" t="s">
        <v>869</v>
      </c>
      <c r="D75" s="28" t="s">
        <v>793</v>
      </c>
      <c r="E75" s="25">
        <v>3</v>
      </c>
      <c r="F75" s="25">
        <v>3</v>
      </c>
      <c r="H75" s="24">
        <v>5</v>
      </c>
      <c r="I75" s="24">
        <v>5</v>
      </c>
    </row>
    <row r="76" spans="2:9" ht="63" x14ac:dyDescent="0.3">
      <c r="B76" s="27">
        <f t="shared" si="0"/>
        <v>71</v>
      </c>
      <c r="C76" s="28" t="s">
        <v>870</v>
      </c>
      <c r="D76" s="28" t="s">
        <v>795</v>
      </c>
      <c r="E76" s="25">
        <v>4</v>
      </c>
      <c r="F76" s="25">
        <v>3</v>
      </c>
      <c r="H76" s="24">
        <v>5</v>
      </c>
      <c r="I76" s="24">
        <v>5</v>
      </c>
    </row>
    <row r="77" spans="2:9" ht="50.5" x14ac:dyDescent="0.3">
      <c r="B77" s="27">
        <f t="shared" si="0"/>
        <v>72</v>
      </c>
      <c r="C77" s="28" t="s">
        <v>796</v>
      </c>
      <c r="D77" s="28" t="s">
        <v>47</v>
      </c>
      <c r="E77" s="25">
        <v>5</v>
      </c>
      <c r="F77" s="25">
        <v>3</v>
      </c>
      <c r="H77" s="24">
        <v>5</v>
      </c>
      <c r="I77" s="24">
        <v>5</v>
      </c>
    </row>
    <row r="78" spans="2:9" ht="63" x14ac:dyDescent="0.3">
      <c r="B78" s="27">
        <f t="shared" si="0"/>
        <v>73</v>
      </c>
      <c r="C78" s="28" t="s">
        <v>871</v>
      </c>
      <c r="D78" s="28" t="s">
        <v>798</v>
      </c>
      <c r="E78" s="25">
        <v>1</v>
      </c>
      <c r="F78" s="25">
        <v>1</v>
      </c>
      <c r="H78" s="24">
        <v>5</v>
      </c>
      <c r="I78" s="24">
        <v>5</v>
      </c>
    </row>
    <row r="79" spans="2:9" ht="50.5" x14ac:dyDescent="0.3">
      <c r="B79" s="27">
        <f t="shared" si="0"/>
        <v>74</v>
      </c>
      <c r="C79" s="28" t="s">
        <v>872</v>
      </c>
      <c r="D79" s="28" t="s">
        <v>47</v>
      </c>
      <c r="E79" s="25">
        <v>2</v>
      </c>
      <c r="F79" s="25">
        <v>3</v>
      </c>
      <c r="H79" s="24">
        <v>5</v>
      </c>
      <c r="I79" s="24">
        <v>5</v>
      </c>
    </row>
    <row r="80" spans="2:9" ht="50.5" x14ac:dyDescent="0.3">
      <c r="B80" s="27">
        <f t="shared" si="0"/>
        <v>75</v>
      </c>
      <c r="C80" s="28" t="s">
        <v>873</v>
      </c>
      <c r="D80" s="28" t="s">
        <v>801</v>
      </c>
      <c r="E80" s="25">
        <v>3</v>
      </c>
      <c r="F80" s="25">
        <v>2</v>
      </c>
      <c r="H80" s="24">
        <v>5</v>
      </c>
      <c r="I80" s="24">
        <v>5</v>
      </c>
    </row>
    <row r="81" spans="2:9" ht="38" x14ac:dyDescent="0.3">
      <c r="B81" s="27">
        <f t="shared" si="0"/>
        <v>76</v>
      </c>
      <c r="C81" s="28" t="s">
        <v>802</v>
      </c>
      <c r="D81" s="28" t="s">
        <v>801</v>
      </c>
      <c r="E81" s="25">
        <v>4</v>
      </c>
      <c r="F81" s="25">
        <v>2</v>
      </c>
      <c r="H81" s="24">
        <v>5</v>
      </c>
      <c r="I81" s="24">
        <v>5</v>
      </c>
    </row>
    <row r="82" spans="2:9" ht="63" x14ac:dyDescent="0.3">
      <c r="B82" s="27">
        <f t="shared" si="0"/>
        <v>77</v>
      </c>
      <c r="C82" s="28" t="s">
        <v>803</v>
      </c>
      <c r="D82" s="28" t="s">
        <v>47</v>
      </c>
      <c r="E82" s="25">
        <v>5</v>
      </c>
      <c r="F82" s="25">
        <v>4</v>
      </c>
      <c r="H82" s="24">
        <v>5</v>
      </c>
      <c r="I82" s="24">
        <v>5</v>
      </c>
    </row>
    <row r="83" spans="2:9" ht="50.5" x14ac:dyDescent="0.3">
      <c r="B83" s="27">
        <f t="shared" si="0"/>
        <v>78</v>
      </c>
      <c r="C83" s="28" t="s">
        <v>805</v>
      </c>
      <c r="D83" s="28" t="s">
        <v>47</v>
      </c>
      <c r="E83" s="25">
        <v>1</v>
      </c>
      <c r="F83" s="25">
        <v>4</v>
      </c>
      <c r="H83" s="24">
        <v>5</v>
      </c>
      <c r="I83" s="24">
        <v>5</v>
      </c>
    </row>
    <row r="84" spans="2:9" ht="50.5" x14ac:dyDescent="0.3">
      <c r="B84" s="27">
        <f t="shared" si="0"/>
        <v>79</v>
      </c>
      <c r="C84" s="28" t="s">
        <v>806</v>
      </c>
      <c r="D84" s="28" t="s">
        <v>47</v>
      </c>
      <c r="E84" s="25">
        <v>2</v>
      </c>
      <c r="F84" s="25">
        <v>3</v>
      </c>
      <c r="H84" s="24">
        <v>5</v>
      </c>
      <c r="I84" s="24">
        <v>5</v>
      </c>
    </row>
    <row r="85" spans="2:9" ht="38" x14ac:dyDescent="0.3">
      <c r="B85" s="27">
        <f t="shared" si="0"/>
        <v>80</v>
      </c>
      <c r="C85" s="28" t="s">
        <v>807</v>
      </c>
      <c r="D85" s="28" t="s">
        <v>47</v>
      </c>
      <c r="E85" s="25">
        <v>3</v>
      </c>
      <c r="F85" s="25">
        <v>4</v>
      </c>
      <c r="H85" s="24">
        <v>5</v>
      </c>
      <c r="I85" s="24">
        <v>5</v>
      </c>
    </row>
    <row r="86" spans="2:9" ht="38" x14ac:dyDescent="0.3">
      <c r="B86" s="27">
        <f t="shared" si="0"/>
        <v>81</v>
      </c>
      <c r="C86" s="28" t="s">
        <v>808</v>
      </c>
      <c r="D86" s="28" t="s">
        <v>47</v>
      </c>
      <c r="E86" s="25">
        <v>4</v>
      </c>
      <c r="F86" s="25">
        <v>4</v>
      </c>
      <c r="H86" s="24">
        <v>5</v>
      </c>
      <c r="I86" s="24">
        <v>5</v>
      </c>
    </row>
    <row r="87" spans="2:9" ht="13" x14ac:dyDescent="0.3">
      <c r="B87" s="27">
        <f t="shared" si="0"/>
        <v>82</v>
      </c>
      <c r="C87" s="28" t="s">
        <v>809</v>
      </c>
      <c r="D87" s="28" t="s">
        <v>47</v>
      </c>
      <c r="E87" s="25">
        <v>5</v>
      </c>
      <c r="F87" s="25">
        <v>4</v>
      </c>
      <c r="H87" s="24">
        <v>5</v>
      </c>
      <c r="I87" s="24">
        <v>5</v>
      </c>
    </row>
    <row r="88" spans="2:9" ht="63" x14ac:dyDescent="0.3">
      <c r="B88" s="27">
        <f t="shared" si="0"/>
        <v>83</v>
      </c>
      <c r="C88" s="28" t="s">
        <v>810</v>
      </c>
      <c r="D88" s="28" t="s">
        <v>811</v>
      </c>
      <c r="E88" s="25">
        <v>1</v>
      </c>
      <c r="F88" s="25">
        <v>2</v>
      </c>
      <c r="H88" s="24">
        <v>5</v>
      </c>
      <c r="I88" s="24">
        <v>5</v>
      </c>
    </row>
    <row r="89" spans="2:9" ht="63" x14ac:dyDescent="0.3">
      <c r="B89" s="27">
        <f t="shared" si="0"/>
        <v>84</v>
      </c>
      <c r="C89" s="28" t="s">
        <v>812</v>
      </c>
      <c r="D89" s="28" t="s">
        <v>813</v>
      </c>
      <c r="E89" s="25">
        <v>2</v>
      </c>
      <c r="F89" s="25">
        <v>2</v>
      </c>
      <c r="H89" s="24">
        <v>5</v>
      </c>
      <c r="I89" s="24">
        <v>5</v>
      </c>
    </row>
    <row r="90" spans="2:9" ht="38" x14ac:dyDescent="0.3">
      <c r="B90" s="27">
        <f t="shared" si="0"/>
        <v>85</v>
      </c>
      <c r="C90" s="28" t="s">
        <v>814</v>
      </c>
      <c r="D90" s="28" t="s">
        <v>815</v>
      </c>
      <c r="E90" s="25">
        <v>3</v>
      </c>
      <c r="F90" s="25">
        <v>3</v>
      </c>
      <c r="H90" s="24">
        <v>5</v>
      </c>
      <c r="I90" s="24">
        <v>5</v>
      </c>
    </row>
    <row r="91" spans="2:9" ht="50.5" x14ac:dyDescent="0.3">
      <c r="B91" s="27">
        <f t="shared" si="0"/>
        <v>86</v>
      </c>
      <c r="C91" s="28" t="s">
        <v>816</v>
      </c>
      <c r="D91" s="28" t="s">
        <v>811</v>
      </c>
      <c r="E91" s="25">
        <v>4</v>
      </c>
      <c r="F91" s="25">
        <v>3</v>
      </c>
      <c r="H91" s="24">
        <v>5</v>
      </c>
      <c r="I91" s="24">
        <v>5</v>
      </c>
    </row>
    <row r="92" spans="2:9" ht="50.5" x14ac:dyDescent="0.3">
      <c r="B92" s="27">
        <f t="shared" si="0"/>
        <v>87</v>
      </c>
      <c r="C92" s="28" t="s">
        <v>817</v>
      </c>
      <c r="D92" s="28" t="s">
        <v>818</v>
      </c>
      <c r="E92" s="25">
        <v>5</v>
      </c>
      <c r="F92" s="25">
        <v>3</v>
      </c>
      <c r="H92" s="24">
        <v>5</v>
      </c>
      <c r="I92" s="24">
        <v>5</v>
      </c>
    </row>
    <row r="93" spans="2:9" ht="25.5" x14ac:dyDescent="0.3">
      <c r="B93" s="27">
        <f t="shared" si="0"/>
        <v>88</v>
      </c>
      <c r="C93" s="28" t="s">
        <v>819</v>
      </c>
      <c r="D93" s="28" t="s">
        <v>820</v>
      </c>
      <c r="E93" s="25">
        <v>1</v>
      </c>
      <c r="F93" s="25">
        <v>3</v>
      </c>
      <c r="H93" s="24">
        <v>5</v>
      </c>
      <c r="I93" s="24">
        <v>5</v>
      </c>
    </row>
    <row r="94" spans="2:9" ht="88" x14ac:dyDescent="0.3">
      <c r="B94" s="27">
        <f t="shared" si="0"/>
        <v>89</v>
      </c>
      <c r="C94" s="28" t="s">
        <v>822</v>
      </c>
      <c r="D94" s="28" t="s">
        <v>823</v>
      </c>
      <c r="E94" s="25">
        <v>2</v>
      </c>
      <c r="F94" s="25">
        <v>4</v>
      </c>
      <c r="H94" s="24">
        <v>5</v>
      </c>
      <c r="I94" s="24">
        <v>5</v>
      </c>
    </row>
    <row r="95" spans="2:9" ht="88" x14ac:dyDescent="0.3">
      <c r="B95" s="27">
        <f t="shared" si="0"/>
        <v>90</v>
      </c>
      <c r="C95" s="28" t="s">
        <v>824</v>
      </c>
      <c r="D95" s="28" t="s">
        <v>825</v>
      </c>
      <c r="E95" s="25">
        <v>3</v>
      </c>
      <c r="F95" s="25">
        <v>4</v>
      </c>
      <c r="H95" s="24">
        <v>5</v>
      </c>
      <c r="I95" s="24">
        <v>5</v>
      </c>
    </row>
    <row r="96" spans="2:9" ht="75.5" x14ac:dyDescent="0.3">
      <c r="B96" s="27">
        <f t="shared" si="0"/>
        <v>91</v>
      </c>
      <c r="C96" s="28" t="s">
        <v>826</v>
      </c>
      <c r="D96" s="28" t="s">
        <v>827</v>
      </c>
      <c r="E96" s="25">
        <v>4</v>
      </c>
      <c r="F96" s="25">
        <v>2</v>
      </c>
      <c r="H96" s="24">
        <v>5</v>
      </c>
      <c r="I96" s="24">
        <v>5</v>
      </c>
    </row>
    <row r="97" spans="2:9" ht="150.5" x14ac:dyDescent="0.3">
      <c r="B97" s="27">
        <f t="shared" si="0"/>
        <v>92</v>
      </c>
      <c r="C97" s="28" t="s">
        <v>828</v>
      </c>
      <c r="D97" s="28" t="s">
        <v>829</v>
      </c>
      <c r="E97" s="25">
        <v>5</v>
      </c>
      <c r="F97" s="25">
        <v>4</v>
      </c>
      <c r="H97" s="24">
        <v>5</v>
      </c>
      <c r="I97" s="24">
        <v>5</v>
      </c>
    </row>
    <row r="98" spans="2:9" ht="88" x14ac:dyDescent="0.3">
      <c r="B98" s="27">
        <f t="shared" si="0"/>
        <v>93</v>
      </c>
      <c r="C98" s="28" t="s">
        <v>830</v>
      </c>
      <c r="D98" s="28" t="s">
        <v>831</v>
      </c>
      <c r="E98" s="25">
        <v>1</v>
      </c>
      <c r="F98" s="25">
        <v>4</v>
      </c>
      <c r="H98" s="24">
        <v>5</v>
      </c>
      <c r="I98" s="24">
        <v>5</v>
      </c>
    </row>
    <row r="99" spans="2:9" ht="75.5" x14ac:dyDescent="0.3">
      <c r="B99" s="27">
        <f t="shared" si="0"/>
        <v>94</v>
      </c>
      <c r="C99" s="28" t="s">
        <v>832</v>
      </c>
      <c r="D99" s="28" t="s">
        <v>833</v>
      </c>
      <c r="E99" s="25">
        <v>2</v>
      </c>
      <c r="F99" s="25">
        <v>1</v>
      </c>
      <c r="H99" s="24">
        <v>5</v>
      </c>
      <c r="I99" s="24">
        <v>5</v>
      </c>
    </row>
    <row r="100" spans="2:9" ht="63" x14ac:dyDescent="0.3">
      <c r="B100" s="27">
        <f t="shared" si="0"/>
        <v>95</v>
      </c>
      <c r="C100" s="28" t="s">
        <v>834</v>
      </c>
      <c r="D100" s="28" t="s">
        <v>835</v>
      </c>
      <c r="E100" s="25">
        <v>3</v>
      </c>
      <c r="F100" s="25">
        <v>4</v>
      </c>
      <c r="H100" s="24">
        <v>5</v>
      </c>
      <c r="I100" s="24">
        <v>5</v>
      </c>
    </row>
    <row r="101" spans="2:9" ht="38" x14ac:dyDescent="0.3">
      <c r="B101" s="27">
        <f t="shared" si="0"/>
        <v>96</v>
      </c>
      <c r="C101" s="28" t="s">
        <v>836</v>
      </c>
      <c r="D101" s="28" t="s">
        <v>837</v>
      </c>
      <c r="E101" s="25">
        <v>4</v>
      </c>
      <c r="F101" s="25">
        <v>4</v>
      </c>
      <c r="H101" s="24">
        <v>5</v>
      </c>
      <c r="I101" s="24">
        <v>5</v>
      </c>
    </row>
    <row r="102" spans="2:9" ht="50.5" x14ac:dyDescent="0.3">
      <c r="B102" s="27">
        <f t="shared" si="0"/>
        <v>97</v>
      </c>
      <c r="C102" s="28" t="s">
        <v>838</v>
      </c>
      <c r="D102" s="28" t="s">
        <v>839</v>
      </c>
      <c r="E102" s="25">
        <v>5</v>
      </c>
      <c r="F102" s="25">
        <v>4</v>
      </c>
      <c r="H102" s="24">
        <v>5</v>
      </c>
      <c r="I102" s="24">
        <v>5</v>
      </c>
    </row>
    <row r="103" spans="2:9" ht="75.5" x14ac:dyDescent="0.3">
      <c r="B103" s="27">
        <f t="shared" si="0"/>
        <v>98</v>
      </c>
      <c r="C103" s="28" t="s">
        <v>840</v>
      </c>
      <c r="D103" s="28" t="s">
        <v>841</v>
      </c>
      <c r="E103" s="25">
        <v>1</v>
      </c>
      <c r="F103" s="25">
        <v>1</v>
      </c>
      <c r="H103" s="24">
        <v>5</v>
      </c>
      <c r="I103" s="24">
        <v>5</v>
      </c>
    </row>
    <row r="104" spans="2:9" ht="63" x14ac:dyDescent="0.3">
      <c r="B104" s="27">
        <f t="shared" si="0"/>
        <v>99</v>
      </c>
      <c r="C104" s="28" t="s">
        <v>842</v>
      </c>
      <c r="D104" s="28" t="s">
        <v>843</v>
      </c>
      <c r="E104" s="25">
        <v>2</v>
      </c>
      <c r="F104" s="25">
        <v>4</v>
      </c>
      <c r="H104" s="24">
        <v>5</v>
      </c>
      <c r="I104" s="24">
        <v>5</v>
      </c>
    </row>
    <row r="105" spans="2:9" ht="100.5" x14ac:dyDescent="0.3">
      <c r="B105" s="27">
        <f t="shared" si="0"/>
        <v>100</v>
      </c>
      <c r="C105" s="28" t="s">
        <v>844</v>
      </c>
      <c r="D105" s="28" t="s">
        <v>845</v>
      </c>
      <c r="E105" s="25">
        <v>3</v>
      </c>
      <c r="F105" s="25">
        <v>3</v>
      </c>
      <c r="H105" s="24">
        <v>5</v>
      </c>
      <c r="I105" s="24">
        <v>5</v>
      </c>
    </row>
    <row r="106" spans="2:9" ht="113" x14ac:dyDescent="0.3">
      <c r="B106" s="27">
        <f t="shared" si="0"/>
        <v>101</v>
      </c>
      <c r="C106" s="28" t="s">
        <v>846</v>
      </c>
      <c r="D106" s="28" t="s">
        <v>847</v>
      </c>
      <c r="E106" s="25">
        <v>4</v>
      </c>
      <c r="F106" s="25">
        <v>3</v>
      </c>
      <c r="H106" s="24">
        <v>5</v>
      </c>
      <c r="I106" s="24">
        <v>5</v>
      </c>
    </row>
    <row r="107" spans="2:9" ht="13" x14ac:dyDescent="0.3">
      <c r="B107" s="27">
        <f t="shared" si="0"/>
        <v>102</v>
      </c>
      <c r="C107" s="28" t="s">
        <v>848</v>
      </c>
      <c r="D107" s="28" t="s">
        <v>849</v>
      </c>
      <c r="E107" s="25">
        <v>5</v>
      </c>
      <c r="F107" s="25">
        <v>3</v>
      </c>
      <c r="H107" s="24">
        <v>5</v>
      </c>
      <c r="I107" s="24">
        <v>5</v>
      </c>
    </row>
    <row r="108" spans="2:9" ht="100.5" x14ac:dyDescent="0.3">
      <c r="B108" s="27">
        <f t="shared" si="0"/>
        <v>103</v>
      </c>
      <c r="C108" s="28" t="s">
        <v>850</v>
      </c>
      <c r="D108" s="28" t="s">
        <v>851</v>
      </c>
      <c r="E108" s="25">
        <v>1</v>
      </c>
      <c r="F108" s="25">
        <v>3</v>
      </c>
      <c r="H108" s="24">
        <v>5</v>
      </c>
      <c r="I108" s="24">
        <v>5</v>
      </c>
    </row>
    <row r="109" spans="2:9" ht="88" x14ac:dyDescent="0.3">
      <c r="B109" s="27">
        <f t="shared" si="0"/>
        <v>104</v>
      </c>
      <c r="C109" s="28" t="s">
        <v>852</v>
      </c>
      <c r="D109" s="28" t="s">
        <v>853</v>
      </c>
      <c r="E109" s="25">
        <v>2</v>
      </c>
      <c r="F109" s="25">
        <v>3</v>
      </c>
      <c r="H109" s="24">
        <v>5</v>
      </c>
      <c r="I109" s="24">
        <v>5</v>
      </c>
    </row>
    <row r="110" spans="2:9" ht="50.5" x14ac:dyDescent="0.3">
      <c r="B110" s="27">
        <f t="shared" si="0"/>
        <v>105</v>
      </c>
      <c r="C110" s="28" t="s">
        <v>854</v>
      </c>
      <c r="D110" s="28" t="s">
        <v>855</v>
      </c>
      <c r="E110" s="25">
        <v>3</v>
      </c>
      <c r="F110" s="25">
        <v>4</v>
      </c>
      <c r="H110" s="24">
        <v>5</v>
      </c>
      <c r="I110" s="24">
        <v>5</v>
      </c>
    </row>
    <row r="111" spans="2:9" ht="38" x14ac:dyDescent="0.3">
      <c r="B111" s="27">
        <f t="shared" si="0"/>
        <v>106</v>
      </c>
      <c r="C111" s="28" t="s">
        <v>856</v>
      </c>
      <c r="D111" s="28" t="s">
        <v>857</v>
      </c>
      <c r="E111" s="25">
        <v>4</v>
      </c>
      <c r="F111" s="25">
        <v>2</v>
      </c>
      <c r="H111" s="24">
        <v>5</v>
      </c>
      <c r="I111" s="24">
        <v>5</v>
      </c>
    </row>
    <row r="112" spans="2:9" ht="38" x14ac:dyDescent="0.3">
      <c r="B112" s="27">
        <f t="shared" si="0"/>
        <v>107</v>
      </c>
      <c r="C112" s="28" t="s">
        <v>858</v>
      </c>
      <c r="D112" s="28" t="s">
        <v>859</v>
      </c>
      <c r="E112" s="25">
        <v>5</v>
      </c>
      <c r="F112" s="25">
        <v>1</v>
      </c>
      <c r="H112" s="24">
        <v>5</v>
      </c>
      <c r="I112" s="24">
        <v>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5C81-75F6-47DB-A544-B56A4ECBCA58}">
  <sheetPr>
    <tabColor theme="4"/>
  </sheetPr>
  <dimension ref="A1:BG38"/>
  <sheetViews>
    <sheetView showGridLines="0" view="pageBreakPreview" zoomScale="115" zoomScaleNormal="85" zoomScaleSheetLayoutView="115" workbookViewId="0">
      <pane xSplit="5" ySplit="6" topLeftCell="F7" activePane="bottomRight" state="frozen"/>
      <selection activeCell="BJ7" sqref="BJ7"/>
      <selection pane="topRight" activeCell="BJ7" sqref="BJ7"/>
      <selection pane="bottomLeft" activeCell="BJ7" sqref="BJ7"/>
      <selection pane="bottomRight"/>
    </sheetView>
  </sheetViews>
  <sheetFormatPr defaultRowHeight="14.5" outlineLevelCol="1" x14ac:dyDescent="0.35"/>
  <cols>
    <col min="1" max="1" width="3" style="161" bestFit="1" customWidth="1"/>
    <col min="2" max="2" width="2.453125" style="161" customWidth="1"/>
    <col min="3" max="3" width="10.81640625" style="161" customWidth="1"/>
    <col min="4" max="4" width="17.453125" style="161" customWidth="1"/>
    <col min="5" max="5" width="13.7265625" style="161" customWidth="1"/>
    <col min="6" max="6" width="60.26953125" style="161" customWidth="1"/>
    <col min="7" max="7" width="20.6328125" style="161" hidden="1" customWidth="1" outlineLevel="1"/>
    <col min="8" max="8" width="12.6328125" style="161" hidden="1" customWidth="1" outlineLevel="1"/>
    <col min="9" max="9" width="20.6328125" style="161" hidden="1" customWidth="1" outlineLevel="1"/>
    <col min="10" max="10" width="12.6328125" style="161" hidden="1" customWidth="1" outlineLevel="1"/>
    <col min="11" max="11" width="24.6328125" style="161" customWidth="1" collapsed="1"/>
    <col min="12" max="22" width="8.7265625" style="161" hidden="1" customWidth="1" outlineLevel="1"/>
    <col min="23" max="23" width="24.6328125" style="161" customWidth="1" collapsed="1"/>
    <col min="24" max="34" width="8.7265625" style="161" hidden="1" customWidth="1" outlineLevel="1"/>
    <col min="35" max="35" width="24.6328125" style="161" customWidth="1" collapsed="1"/>
    <col min="36" max="46" width="8.7265625" style="161" hidden="1" customWidth="1" outlineLevel="1"/>
    <col min="47" max="47" width="24.6328125" style="161" customWidth="1" collapsed="1"/>
    <col min="48" max="58" width="8.7265625" style="161" hidden="1" customWidth="1" outlineLevel="1"/>
    <col min="59" max="59" width="2.6328125" style="161" customWidth="1" collapsed="1"/>
    <col min="60" max="16384" width="8.7265625" style="161"/>
  </cols>
  <sheetData>
    <row r="1" spans="1:59" x14ac:dyDescent="0.35">
      <c r="W1" s="197"/>
      <c r="X1" s="198"/>
      <c r="Y1" s="198"/>
      <c r="Z1" s="198"/>
      <c r="AA1" s="198"/>
      <c r="AB1" s="198"/>
      <c r="AC1" s="198"/>
      <c r="AD1" s="198"/>
      <c r="AE1" s="198"/>
      <c r="AF1" s="198"/>
      <c r="AG1" s="198"/>
      <c r="AH1" s="198"/>
    </row>
    <row r="2" spans="1:59" x14ac:dyDescent="0.35">
      <c r="B2" s="202" t="s">
        <v>1698</v>
      </c>
      <c r="C2" s="199"/>
      <c r="D2" s="199"/>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1"/>
    </row>
    <row r="3" spans="1:59" x14ac:dyDescent="0.35">
      <c r="B3" s="176" t="s">
        <v>1643</v>
      </c>
      <c r="C3" s="176"/>
      <c r="D3" s="169"/>
    </row>
    <row r="4" spans="1:59" x14ac:dyDescent="0.35">
      <c r="B4" s="226" t="s">
        <v>1650</v>
      </c>
      <c r="L4" s="173" t="s">
        <v>1490</v>
      </c>
      <c r="M4" s="172"/>
      <c r="N4" s="172"/>
      <c r="O4" s="172"/>
      <c r="P4" s="172"/>
      <c r="Q4" s="172"/>
      <c r="R4" s="172"/>
      <c r="S4" s="172"/>
      <c r="T4" s="172"/>
      <c r="U4" s="172"/>
      <c r="V4" s="171"/>
      <c r="X4" s="173" t="s">
        <v>1491</v>
      </c>
      <c r="Y4" s="172"/>
      <c r="Z4" s="172"/>
      <c r="AA4" s="172"/>
      <c r="AB4" s="172"/>
      <c r="AC4" s="172"/>
      <c r="AD4" s="172"/>
      <c r="AE4" s="172"/>
      <c r="AF4" s="172"/>
      <c r="AG4" s="172"/>
      <c r="AH4" s="171"/>
      <c r="AJ4" s="173" t="s">
        <v>1492</v>
      </c>
      <c r="AK4" s="172"/>
      <c r="AL4" s="172"/>
      <c r="AM4" s="172"/>
      <c r="AN4" s="172"/>
      <c r="AO4" s="172"/>
      <c r="AP4" s="172"/>
      <c r="AQ4" s="172"/>
      <c r="AR4" s="172"/>
      <c r="AS4" s="172"/>
      <c r="AT4" s="171"/>
      <c r="AV4" s="173" t="s">
        <v>1493</v>
      </c>
      <c r="AW4" s="172"/>
      <c r="AX4" s="172"/>
      <c r="AY4" s="172"/>
      <c r="AZ4" s="172"/>
      <c r="BA4" s="172"/>
      <c r="BB4" s="172"/>
      <c r="BC4" s="172"/>
      <c r="BD4" s="172"/>
      <c r="BE4" s="172"/>
      <c r="BF4" s="171"/>
    </row>
    <row r="6" spans="1:59" x14ac:dyDescent="0.35">
      <c r="B6" s="203" t="s">
        <v>907</v>
      </c>
      <c r="C6" s="227" t="s">
        <v>1332</v>
      </c>
      <c r="D6" s="204" t="s">
        <v>1403</v>
      </c>
      <c r="E6" s="230" t="s">
        <v>1405</v>
      </c>
      <c r="F6" s="204" t="s">
        <v>795</v>
      </c>
      <c r="G6" s="204" t="s">
        <v>1511</v>
      </c>
      <c r="H6" s="204" t="s">
        <v>1370</v>
      </c>
      <c r="I6" s="204" t="s">
        <v>1512</v>
      </c>
      <c r="J6" s="204" t="s">
        <v>1370</v>
      </c>
      <c r="K6" s="204" t="s">
        <v>1409</v>
      </c>
      <c r="L6" s="205">
        <f>M6-1</f>
        <v>2020</v>
      </c>
      <c r="M6" s="205">
        <f>N6-1</f>
        <v>2021</v>
      </c>
      <c r="N6" s="205">
        <f>O6-1</f>
        <v>2022</v>
      </c>
      <c r="O6" s="205">
        <v>2023</v>
      </c>
      <c r="P6" s="205">
        <f t="shared" ref="P6:V6" si="0">O6+1</f>
        <v>2024</v>
      </c>
      <c r="Q6" s="205">
        <f t="shared" si="0"/>
        <v>2025</v>
      </c>
      <c r="R6" s="205">
        <f t="shared" si="0"/>
        <v>2026</v>
      </c>
      <c r="S6" s="205">
        <f t="shared" si="0"/>
        <v>2027</v>
      </c>
      <c r="T6" s="205">
        <f t="shared" si="0"/>
        <v>2028</v>
      </c>
      <c r="U6" s="205">
        <f t="shared" si="0"/>
        <v>2029</v>
      </c>
      <c r="V6" s="205">
        <f t="shared" si="0"/>
        <v>2030</v>
      </c>
      <c r="W6" s="204" t="s">
        <v>1410</v>
      </c>
      <c r="X6" s="206">
        <f>Y6-1</f>
        <v>2020</v>
      </c>
      <c r="Y6" s="206">
        <f>Z6-1</f>
        <v>2021</v>
      </c>
      <c r="Z6" s="206">
        <f>AA6-1</f>
        <v>2022</v>
      </c>
      <c r="AA6" s="206">
        <v>2023</v>
      </c>
      <c r="AB6" s="206">
        <f t="shared" ref="AB6:AH6" si="1">AA6+1</f>
        <v>2024</v>
      </c>
      <c r="AC6" s="206">
        <f t="shared" si="1"/>
        <v>2025</v>
      </c>
      <c r="AD6" s="206">
        <f t="shared" si="1"/>
        <v>2026</v>
      </c>
      <c r="AE6" s="206">
        <f t="shared" si="1"/>
        <v>2027</v>
      </c>
      <c r="AF6" s="206">
        <f t="shared" si="1"/>
        <v>2028</v>
      </c>
      <c r="AG6" s="206">
        <f t="shared" si="1"/>
        <v>2029</v>
      </c>
      <c r="AH6" s="206">
        <f t="shared" si="1"/>
        <v>2030</v>
      </c>
      <c r="AI6" s="204" t="s">
        <v>1411</v>
      </c>
      <c r="AJ6" s="206">
        <f>AK6-1</f>
        <v>2020</v>
      </c>
      <c r="AK6" s="206">
        <f>AL6-1</f>
        <v>2021</v>
      </c>
      <c r="AL6" s="206">
        <f>AM6-1</f>
        <v>2022</v>
      </c>
      <c r="AM6" s="206">
        <v>2023</v>
      </c>
      <c r="AN6" s="206">
        <f t="shared" ref="AN6:AT6" si="2">AM6+1</f>
        <v>2024</v>
      </c>
      <c r="AO6" s="206">
        <f t="shared" si="2"/>
        <v>2025</v>
      </c>
      <c r="AP6" s="206">
        <f t="shared" si="2"/>
        <v>2026</v>
      </c>
      <c r="AQ6" s="206">
        <f t="shared" si="2"/>
        <v>2027</v>
      </c>
      <c r="AR6" s="206">
        <f t="shared" si="2"/>
        <v>2028</v>
      </c>
      <c r="AS6" s="206">
        <f t="shared" si="2"/>
        <v>2029</v>
      </c>
      <c r="AT6" s="206">
        <f t="shared" si="2"/>
        <v>2030</v>
      </c>
      <c r="AU6" s="204" t="s">
        <v>1420</v>
      </c>
      <c r="AV6" s="170">
        <f>AW6-1</f>
        <v>2020</v>
      </c>
      <c r="AW6" s="170">
        <f>AX6-1</f>
        <v>2021</v>
      </c>
      <c r="AX6" s="170">
        <f>AY6-1</f>
        <v>2022</v>
      </c>
      <c r="AY6" s="170">
        <v>2023</v>
      </c>
      <c r="AZ6" s="170">
        <f t="shared" ref="AZ6:BF6" si="3">AY6+1</f>
        <v>2024</v>
      </c>
      <c r="BA6" s="170">
        <f t="shared" si="3"/>
        <v>2025</v>
      </c>
      <c r="BB6" s="170">
        <f t="shared" si="3"/>
        <v>2026</v>
      </c>
      <c r="BC6" s="170">
        <f t="shared" si="3"/>
        <v>2027</v>
      </c>
      <c r="BD6" s="170">
        <f t="shared" si="3"/>
        <v>2028</v>
      </c>
      <c r="BE6" s="170">
        <f t="shared" si="3"/>
        <v>2029</v>
      </c>
      <c r="BF6" s="170">
        <f t="shared" si="3"/>
        <v>2030</v>
      </c>
      <c r="BG6" s="169"/>
    </row>
    <row r="7" spans="1:59" ht="72.5" x14ac:dyDescent="0.35">
      <c r="A7" s="167">
        <v>1</v>
      </c>
      <c r="B7" s="207">
        <v>1</v>
      </c>
      <c r="C7" s="228" t="s">
        <v>1510</v>
      </c>
      <c r="D7" s="219" t="s">
        <v>1404</v>
      </c>
      <c r="E7" s="218" t="s">
        <v>1618</v>
      </c>
      <c r="F7" s="163" t="s">
        <v>1654</v>
      </c>
      <c r="G7" s="166" t="s">
        <v>1513</v>
      </c>
      <c r="H7" s="163"/>
      <c r="I7" s="166" t="s">
        <v>1514</v>
      </c>
      <c r="J7" s="163"/>
      <c r="K7" s="164" t="s">
        <v>1464</v>
      </c>
      <c r="L7" s="168">
        <v>15000</v>
      </c>
      <c r="M7" s="168">
        <f t="shared" ref="M7:V7" si="4">+L7-1000</f>
        <v>14000</v>
      </c>
      <c r="N7" s="168">
        <f t="shared" si="4"/>
        <v>13000</v>
      </c>
      <c r="O7" s="168">
        <f t="shared" si="4"/>
        <v>12000</v>
      </c>
      <c r="P7" s="168">
        <f t="shared" si="4"/>
        <v>11000</v>
      </c>
      <c r="Q7" s="168">
        <f t="shared" si="4"/>
        <v>10000</v>
      </c>
      <c r="R7" s="168">
        <f t="shared" si="4"/>
        <v>9000</v>
      </c>
      <c r="S7" s="168">
        <f t="shared" si="4"/>
        <v>8000</v>
      </c>
      <c r="T7" s="168">
        <f t="shared" si="4"/>
        <v>7000</v>
      </c>
      <c r="U7" s="168">
        <f t="shared" si="4"/>
        <v>6000</v>
      </c>
      <c r="V7" s="168">
        <f t="shared" si="4"/>
        <v>5000</v>
      </c>
      <c r="W7" s="164" t="s">
        <v>1465</v>
      </c>
      <c r="X7" s="168">
        <v>15000</v>
      </c>
      <c r="Y7" s="168">
        <f t="shared" ref="Y7:AH7" si="5">+X7-1000</f>
        <v>14000</v>
      </c>
      <c r="Z7" s="168">
        <f t="shared" si="5"/>
        <v>13000</v>
      </c>
      <c r="AA7" s="168">
        <f t="shared" si="5"/>
        <v>12000</v>
      </c>
      <c r="AB7" s="168">
        <f t="shared" si="5"/>
        <v>11000</v>
      </c>
      <c r="AC7" s="168">
        <f t="shared" si="5"/>
        <v>10000</v>
      </c>
      <c r="AD7" s="168">
        <f t="shared" si="5"/>
        <v>9000</v>
      </c>
      <c r="AE7" s="168">
        <f t="shared" si="5"/>
        <v>8000</v>
      </c>
      <c r="AF7" s="168">
        <f t="shared" si="5"/>
        <v>7000</v>
      </c>
      <c r="AG7" s="168">
        <f t="shared" si="5"/>
        <v>6000</v>
      </c>
      <c r="AH7" s="168">
        <f t="shared" si="5"/>
        <v>5000</v>
      </c>
      <c r="AI7" s="164" t="s">
        <v>1466</v>
      </c>
      <c r="AJ7" s="168">
        <v>15000</v>
      </c>
      <c r="AK7" s="168">
        <f t="shared" ref="AK7:AT7" si="6">+AJ7-1000</f>
        <v>14000</v>
      </c>
      <c r="AL7" s="168">
        <f t="shared" si="6"/>
        <v>13000</v>
      </c>
      <c r="AM7" s="168">
        <f t="shared" si="6"/>
        <v>12000</v>
      </c>
      <c r="AN7" s="168">
        <f t="shared" si="6"/>
        <v>11000</v>
      </c>
      <c r="AO7" s="168">
        <f t="shared" si="6"/>
        <v>10000</v>
      </c>
      <c r="AP7" s="168">
        <f t="shared" si="6"/>
        <v>9000</v>
      </c>
      <c r="AQ7" s="168">
        <f t="shared" si="6"/>
        <v>8000</v>
      </c>
      <c r="AR7" s="168">
        <f t="shared" si="6"/>
        <v>7000</v>
      </c>
      <c r="AS7" s="168">
        <f t="shared" si="6"/>
        <v>6000</v>
      </c>
      <c r="AT7" s="168">
        <f t="shared" si="6"/>
        <v>5000</v>
      </c>
      <c r="AU7" s="164"/>
      <c r="AV7" s="163"/>
      <c r="AW7" s="163"/>
      <c r="AX7" s="163"/>
      <c r="AY7" s="163"/>
      <c r="AZ7" s="163"/>
      <c r="BA7" s="163"/>
      <c r="BB7" s="163"/>
      <c r="BC7" s="163"/>
      <c r="BD7" s="163"/>
      <c r="BE7" s="163"/>
      <c r="BF7" s="163"/>
      <c r="BG7" s="162"/>
    </row>
    <row r="8" spans="1:59" ht="43.5" x14ac:dyDescent="0.35">
      <c r="A8" s="167">
        <f>+A7+1</f>
        <v>2</v>
      </c>
      <c r="B8" s="207">
        <v>2</v>
      </c>
      <c r="C8" s="228" t="s">
        <v>1510</v>
      </c>
      <c r="D8" s="219" t="s">
        <v>1412</v>
      </c>
      <c r="E8" s="218" t="s">
        <v>1437</v>
      </c>
      <c r="F8" s="163" t="s">
        <v>1431</v>
      </c>
      <c r="G8" s="166" t="s">
        <v>1515</v>
      </c>
      <c r="H8" s="163"/>
      <c r="I8" s="166" t="s">
        <v>1514</v>
      </c>
      <c r="J8" s="163"/>
      <c r="K8" s="164" t="s">
        <v>1467</v>
      </c>
      <c r="L8" s="168">
        <v>1000</v>
      </c>
      <c r="M8" s="168">
        <f t="shared" ref="M8:V8" si="7">+L8+1000</f>
        <v>2000</v>
      </c>
      <c r="N8" s="168">
        <f t="shared" si="7"/>
        <v>3000</v>
      </c>
      <c r="O8" s="168">
        <f t="shared" si="7"/>
        <v>4000</v>
      </c>
      <c r="P8" s="168">
        <f t="shared" si="7"/>
        <v>5000</v>
      </c>
      <c r="Q8" s="168">
        <f t="shared" si="7"/>
        <v>6000</v>
      </c>
      <c r="R8" s="168">
        <f t="shared" si="7"/>
        <v>7000</v>
      </c>
      <c r="S8" s="168">
        <f t="shared" si="7"/>
        <v>8000</v>
      </c>
      <c r="T8" s="168">
        <f t="shared" si="7"/>
        <v>9000</v>
      </c>
      <c r="U8" s="168">
        <f t="shared" si="7"/>
        <v>10000</v>
      </c>
      <c r="V8" s="168">
        <f t="shared" si="7"/>
        <v>11000</v>
      </c>
      <c r="W8" s="164" t="s">
        <v>1462</v>
      </c>
      <c r="X8" s="165">
        <v>0.4</v>
      </c>
      <c r="Y8" s="165">
        <f t="shared" ref="Y8:AH8" si="8">+X8-1%</f>
        <v>0.39</v>
      </c>
      <c r="Z8" s="165">
        <f t="shared" si="8"/>
        <v>0.38</v>
      </c>
      <c r="AA8" s="165">
        <f t="shared" si="8"/>
        <v>0.37</v>
      </c>
      <c r="AB8" s="165">
        <f t="shared" si="8"/>
        <v>0.36</v>
      </c>
      <c r="AC8" s="165">
        <f t="shared" si="8"/>
        <v>0.35</v>
      </c>
      <c r="AD8" s="165">
        <f t="shared" si="8"/>
        <v>0.33999999999999997</v>
      </c>
      <c r="AE8" s="165">
        <f t="shared" si="8"/>
        <v>0.32999999999999996</v>
      </c>
      <c r="AF8" s="165">
        <f t="shared" si="8"/>
        <v>0.31999999999999995</v>
      </c>
      <c r="AG8" s="165">
        <f t="shared" si="8"/>
        <v>0.30999999999999994</v>
      </c>
      <c r="AH8" s="165">
        <f t="shared" si="8"/>
        <v>0.29999999999999993</v>
      </c>
      <c r="AI8" s="164" t="s">
        <v>1463</v>
      </c>
      <c r="AJ8" s="165">
        <v>0.2</v>
      </c>
      <c r="AK8" s="165">
        <f t="shared" ref="AK8:AT8" si="9">+AJ8+1%</f>
        <v>0.21000000000000002</v>
      </c>
      <c r="AL8" s="165">
        <f t="shared" si="9"/>
        <v>0.22000000000000003</v>
      </c>
      <c r="AM8" s="165">
        <f t="shared" si="9"/>
        <v>0.23000000000000004</v>
      </c>
      <c r="AN8" s="165">
        <f t="shared" si="9"/>
        <v>0.24000000000000005</v>
      </c>
      <c r="AO8" s="165">
        <f t="shared" si="9"/>
        <v>0.25000000000000006</v>
      </c>
      <c r="AP8" s="165">
        <f t="shared" si="9"/>
        <v>0.26000000000000006</v>
      </c>
      <c r="AQ8" s="165">
        <f t="shared" si="9"/>
        <v>0.27000000000000007</v>
      </c>
      <c r="AR8" s="165">
        <f t="shared" si="9"/>
        <v>0.28000000000000008</v>
      </c>
      <c r="AS8" s="165">
        <f t="shared" si="9"/>
        <v>0.29000000000000009</v>
      </c>
      <c r="AT8" s="165">
        <f t="shared" si="9"/>
        <v>0.3000000000000001</v>
      </c>
      <c r="AU8" s="164"/>
      <c r="AV8" s="163"/>
      <c r="AW8" s="163"/>
      <c r="AX8" s="163"/>
      <c r="AY8" s="163"/>
      <c r="AZ8" s="163"/>
      <c r="BA8" s="163"/>
      <c r="BB8" s="163"/>
      <c r="BC8" s="163"/>
      <c r="BD8" s="163"/>
      <c r="BE8" s="163"/>
      <c r="BF8" s="163"/>
      <c r="BG8" s="162"/>
    </row>
    <row r="9" spans="1:59" ht="58" x14ac:dyDescent="0.35">
      <c r="A9" s="167">
        <f t="shared" ref="A9:A31" si="10">+A8+1</f>
        <v>3</v>
      </c>
      <c r="B9" s="207">
        <v>2</v>
      </c>
      <c r="C9" s="228" t="s">
        <v>1510</v>
      </c>
      <c r="D9" s="219" t="s">
        <v>1412</v>
      </c>
      <c r="E9" s="218" t="s">
        <v>1438</v>
      </c>
      <c r="F9" s="163" t="s">
        <v>1432</v>
      </c>
      <c r="G9" s="166" t="s">
        <v>1515</v>
      </c>
      <c r="H9" s="163"/>
      <c r="I9" s="166" t="s">
        <v>1514</v>
      </c>
      <c r="J9" s="163"/>
      <c r="K9" s="164" t="s">
        <v>1468</v>
      </c>
      <c r="L9" s="168">
        <v>1000</v>
      </c>
      <c r="M9" s="168">
        <f t="shared" ref="M9:V9" si="11">+L9+1000</f>
        <v>2000</v>
      </c>
      <c r="N9" s="168">
        <f t="shared" si="11"/>
        <v>3000</v>
      </c>
      <c r="O9" s="168">
        <f t="shared" si="11"/>
        <v>4000</v>
      </c>
      <c r="P9" s="168">
        <f t="shared" si="11"/>
        <v>5000</v>
      </c>
      <c r="Q9" s="168">
        <f t="shared" si="11"/>
        <v>6000</v>
      </c>
      <c r="R9" s="168">
        <f t="shared" si="11"/>
        <v>7000</v>
      </c>
      <c r="S9" s="168">
        <f t="shared" si="11"/>
        <v>8000</v>
      </c>
      <c r="T9" s="168">
        <f t="shared" si="11"/>
        <v>9000</v>
      </c>
      <c r="U9" s="168">
        <f t="shared" si="11"/>
        <v>10000</v>
      </c>
      <c r="V9" s="168">
        <f t="shared" si="11"/>
        <v>11000</v>
      </c>
      <c r="W9" s="164" t="s">
        <v>1460</v>
      </c>
      <c r="X9" s="165">
        <v>0.4</v>
      </c>
      <c r="Y9" s="165">
        <f t="shared" ref="Y9:AH9" si="12">+X9-1%</f>
        <v>0.39</v>
      </c>
      <c r="Z9" s="165">
        <f t="shared" si="12"/>
        <v>0.38</v>
      </c>
      <c r="AA9" s="165">
        <f t="shared" si="12"/>
        <v>0.37</v>
      </c>
      <c r="AB9" s="165">
        <f t="shared" si="12"/>
        <v>0.36</v>
      </c>
      <c r="AC9" s="165">
        <f t="shared" si="12"/>
        <v>0.35</v>
      </c>
      <c r="AD9" s="165">
        <f t="shared" si="12"/>
        <v>0.33999999999999997</v>
      </c>
      <c r="AE9" s="165">
        <f t="shared" si="12"/>
        <v>0.32999999999999996</v>
      </c>
      <c r="AF9" s="165">
        <f t="shared" si="12"/>
        <v>0.31999999999999995</v>
      </c>
      <c r="AG9" s="165">
        <f t="shared" si="12"/>
        <v>0.30999999999999994</v>
      </c>
      <c r="AH9" s="165">
        <f t="shared" si="12"/>
        <v>0.29999999999999993</v>
      </c>
      <c r="AI9" s="164" t="s">
        <v>1459</v>
      </c>
      <c r="AJ9" s="165">
        <v>0.2</v>
      </c>
      <c r="AK9" s="165">
        <f t="shared" ref="AK9:AT9" si="13">+AJ9+1%</f>
        <v>0.21000000000000002</v>
      </c>
      <c r="AL9" s="165">
        <f t="shared" si="13"/>
        <v>0.22000000000000003</v>
      </c>
      <c r="AM9" s="165">
        <f t="shared" si="13"/>
        <v>0.23000000000000004</v>
      </c>
      <c r="AN9" s="165">
        <f t="shared" si="13"/>
        <v>0.24000000000000005</v>
      </c>
      <c r="AO9" s="165">
        <f t="shared" si="13"/>
        <v>0.25000000000000006</v>
      </c>
      <c r="AP9" s="165">
        <f t="shared" si="13"/>
        <v>0.26000000000000006</v>
      </c>
      <c r="AQ9" s="165">
        <f t="shared" si="13"/>
        <v>0.27000000000000007</v>
      </c>
      <c r="AR9" s="165">
        <f t="shared" si="13"/>
        <v>0.28000000000000008</v>
      </c>
      <c r="AS9" s="165">
        <f t="shared" si="13"/>
        <v>0.29000000000000009</v>
      </c>
      <c r="AT9" s="165">
        <f t="shared" si="13"/>
        <v>0.3000000000000001</v>
      </c>
      <c r="AU9" s="164"/>
      <c r="AV9" s="163"/>
      <c r="AW9" s="163"/>
      <c r="AX9" s="163"/>
      <c r="AY9" s="163"/>
      <c r="AZ9" s="163"/>
      <c r="BA9" s="163"/>
      <c r="BB9" s="163"/>
      <c r="BC9" s="163"/>
      <c r="BD9" s="163"/>
      <c r="BE9" s="163"/>
      <c r="BF9" s="163"/>
      <c r="BG9" s="162"/>
    </row>
    <row r="10" spans="1:59" ht="43.5" x14ac:dyDescent="0.35">
      <c r="A10" s="167">
        <f t="shared" si="10"/>
        <v>4</v>
      </c>
      <c r="B10" s="207">
        <v>3</v>
      </c>
      <c r="C10" s="229" t="s">
        <v>1641</v>
      </c>
      <c r="D10" s="219" t="s">
        <v>1413</v>
      </c>
      <c r="E10" s="218" t="s">
        <v>1446</v>
      </c>
      <c r="F10" s="163" t="s">
        <v>1433</v>
      </c>
      <c r="G10" s="166" t="s">
        <v>1515</v>
      </c>
      <c r="H10" s="163"/>
      <c r="I10" s="166" t="s">
        <v>1516</v>
      </c>
      <c r="J10" s="163"/>
      <c r="K10" s="164" t="s">
        <v>1461</v>
      </c>
      <c r="L10" s="165">
        <v>0.1</v>
      </c>
      <c r="M10" s="165">
        <f t="shared" ref="M10:V10" si="14">+L10+1%</f>
        <v>0.11</v>
      </c>
      <c r="N10" s="165">
        <f t="shared" si="14"/>
        <v>0.12</v>
      </c>
      <c r="O10" s="165">
        <f t="shared" si="14"/>
        <v>0.13</v>
      </c>
      <c r="P10" s="165">
        <f t="shared" si="14"/>
        <v>0.14000000000000001</v>
      </c>
      <c r="Q10" s="165">
        <f t="shared" si="14"/>
        <v>0.15000000000000002</v>
      </c>
      <c r="R10" s="165">
        <f t="shared" si="14"/>
        <v>0.16000000000000003</v>
      </c>
      <c r="S10" s="165">
        <f t="shared" si="14"/>
        <v>0.17000000000000004</v>
      </c>
      <c r="T10" s="165">
        <f t="shared" si="14"/>
        <v>0.18000000000000005</v>
      </c>
      <c r="U10" s="165">
        <f t="shared" si="14"/>
        <v>0.19000000000000006</v>
      </c>
      <c r="V10" s="165">
        <f t="shared" si="14"/>
        <v>0.20000000000000007</v>
      </c>
      <c r="W10" s="164"/>
      <c r="X10" s="163"/>
      <c r="Y10" s="163"/>
      <c r="Z10" s="163"/>
      <c r="AA10" s="163"/>
      <c r="AB10" s="163"/>
      <c r="AC10" s="163"/>
      <c r="AD10" s="163"/>
      <c r="AE10" s="163"/>
      <c r="AF10" s="163"/>
      <c r="AG10" s="163"/>
      <c r="AH10" s="163"/>
      <c r="AI10" s="164"/>
      <c r="AJ10" s="163"/>
      <c r="AK10" s="163"/>
      <c r="AL10" s="163"/>
      <c r="AM10" s="163"/>
      <c r="AN10" s="163"/>
      <c r="AO10" s="163"/>
      <c r="AP10" s="163"/>
      <c r="AQ10" s="163"/>
      <c r="AR10" s="163"/>
      <c r="AS10" s="163"/>
      <c r="AT10" s="163"/>
      <c r="AU10" s="164"/>
      <c r="AV10" s="163"/>
      <c r="AW10" s="163"/>
      <c r="AX10" s="163"/>
      <c r="AY10" s="163"/>
      <c r="AZ10" s="163"/>
      <c r="BA10" s="163"/>
      <c r="BB10" s="163"/>
      <c r="BC10" s="163"/>
      <c r="BD10" s="163"/>
      <c r="BE10" s="163"/>
      <c r="BF10" s="163"/>
      <c r="BG10" s="162"/>
    </row>
    <row r="11" spans="1:59" ht="43.5" x14ac:dyDescent="0.35">
      <c r="A11" s="167">
        <f t="shared" si="10"/>
        <v>5</v>
      </c>
      <c r="B11" s="207">
        <v>3</v>
      </c>
      <c r="C11" s="229" t="s">
        <v>1641</v>
      </c>
      <c r="D11" s="219" t="s">
        <v>1413</v>
      </c>
      <c r="E11" s="218" t="s">
        <v>1418</v>
      </c>
      <c r="F11" s="163" t="s">
        <v>1434</v>
      </c>
      <c r="G11" s="166" t="s">
        <v>1515</v>
      </c>
      <c r="H11" s="163"/>
      <c r="I11" s="166" t="s">
        <v>1516</v>
      </c>
      <c r="J11" s="163"/>
      <c r="K11" s="164" t="s">
        <v>1469</v>
      </c>
      <c r="L11" s="165">
        <v>0.02</v>
      </c>
      <c r="M11" s="165">
        <v>0.02</v>
      </c>
      <c r="N11" s="165">
        <v>0.02</v>
      </c>
      <c r="O11" s="165">
        <v>0.02</v>
      </c>
      <c r="P11" s="165">
        <v>0.02</v>
      </c>
      <c r="Q11" s="165">
        <v>0.02</v>
      </c>
      <c r="R11" s="165">
        <v>0.02</v>
      </c>
      <c r="S11" s="165">
        <v>0.02</v>
      </c>
      <c r="T11" s="165">
        <v>0.02</v>
      </c>
      <c r="U11" s="165">
        <v>0.02</v>
      </c>
      <c r="V11" s="165">
        <v>0.02</v>
      </c>
      <c r="W11" s="164" t="s">
        <v>1470</v>
      </c>
      <c r="X11" s="165">
        <v>0.05</v>
      </c>
      <c r="Y11" s="165">
        <v>0.05</v>
      </c>
      <c r="Z11" s="165">
        <v>0.05</v>
      </c>
      <c r="AA11" s="165">
        <v>0.05</v>
      </c>
      <c r="AB11" s="165">
        <v>0.05</v>
      </c>
      <c r="AC11" s="165">
        <v>0.05</v>
      </c>
      <c r="AD11" s="165">
        <v>0.05</v>
      </c>
      <c r="AE11" s="165">
        <v>0.05</v>
      </c>
      <c r="AF11" s="165">
        <v>0.05</v>
      </c>
      <c r="AG11" s="165">
        <v>0.05</v>
      </c>
      <c r="AH11" s="165">
        <v>0.05</v>
      </c>
      <c r="AI11" s="164"/>
      <c r="AJ11" s="163"/>
      <c r="AK11" s="163"/>
      <c r="AL11" s="163"/>
      <c r="AM11" s="163"/>
      <c r="AN11" s="163"/>
      <c r="AO11" s="163"/>
      <c r="AP11" s="163"/>
      <c r="AQ11" s="163"/>
      <c r="AR11" s="163"/>
      <c r="AS11" s="163"/>
      <c r="AT11" s="163"/>
      <c r="AU11" s="164"/>
      <c r="AV11" s="163"/>
      <c r="AW11" s="163"/>
      <c r="AX11" s="163"/>
      <c r="AY11" s="163"/>
      <c r="AZ11" s="163"/>
      <c r="BA11" s="163"/>
      <c r="BB11" s="163"/>
      <c r="BC11" s="163"/>
      <c r="BD11" s="163"/>
      <c r="BE11" s="163"/>
      <c r="BF11" s="163"/>
      <c r="BG11" s="162"/>
    </row>
    <row r="12" spans="1:59" ht="72.5" x14ac:dyDescent="0.35">
      <c r="A12" s="167">
        <f t="shared" si="10"/>
        <v>6</v>
      </c>
      <c r="B12" s="207">
        <v>3</v>
      </c>
      <c r="C12" s="229" t="s">
        <v>1641</v>
      </c>
      <c r="D12" s="219" t="s">
        <v>1413</v>
      </c>
      <c r="E12" s="218" t="s">
        <v>1447</v>
      </c>
      <c r="F12" s="163" t="s">
        <v>1435</v>
      </c>
      <c r="G12" s="166" t="s">
        <v>1517</v>
      </c>
      <c r="H12" s="163"/>
      <c r="I12" s="166" t="s">
        <v>1516</v>
      </c>
      <c r="J12" s="163"/>
      <c r="K12" s="164" t="s">
        <v>1471</v>
      </c>
      <c r="L12" s="165">
        <v>0.3</v>
      </c>
      <c r="M12" s="165">
        <v>0.3</v>
      </c>
      <c r="N12" s="165">
        <v>0.3</v>
      </c>
      <c r="O12" s="165">
        <v>0.3</v>
      </c>
      <c r="P12" s="165">
        <v>0.3</v>
      </c>
      <c r="Q12" s="165">
        <v>0.3</v>
      </c>
      <c r="R12" s="165">
        <v>0.3</v>
      </c>
      <c r="S12" s="165">
        <v>0.3</v>
      </c>
      <c r="T12" s="165">
        <v>0.3</v>
      </c>
      <c r="U12" s="165">
        <v>0.3</v>
      </c>
      <c r="V12" s="165">
        <v>0.3</v>
      </c>
      <c r="W12" s="164" t="s">
        <v>1472</v>
      </c>
      <c r="X12" s="163"/>
      <c r="Y12" s="163"/>
      <c r="Z12" s="163"/>
      <c r="AA12" s="163"/>
      <c r="AB12" s="163"/>
      <c r="AC12" s="163"/>
      <c r="AD12" s="163"/>
      <c r="AE12" s="163"/>
      <c r="AF12" s="163"/>
      <c r="AG12" s="163"/>
      <c r="AH12" s="163"/>
      <c r="AI12" s="164"/>
      <c r="AJ12" s="163"/>
      <c r="AK12" s="163"/>
      <c r="AL12" s="163"/>
      <c r="AM12" s="163"/>
      <c r="AN12" s="163"/>
      <c r="AO12" s="163"/>
      <c r="AP12" s="163"/>
      <c r="AQ12" s="163"/>
      <c r="AR12" s="163"/>
      <c r="AS12" s="163"/>
      <c r="AT12" s="163"/>
      <c r="AU12" s="164"/>
      <c r="AV12" s="163"/>
      <c r="AW12" s="163"/>
      <c r="AX12" s="163"/>
      <c r="AY12" s="163"/>
      <c r="AZ12" s="163"/>
      <c r="BA12" s="163"/>
      <c r="BB12" s="163"/>
      <c r="BC12" s="163"/>
      <c r="BD12" s="163"/>
      <c r="BE12" s="163"/>
      <c r="BF12" s="163"/>
      <c r="BG12" s="162"/>
    </row>
    <row r="13" spans="1:59" ht="43.5" x14ac:dyDescent="0.35">
      <c r="A13" s="167">
        <f t="shared" si="10"/>
        <v>7</v>
      </c>
      <c r="B13" s="207">
        <v>3</v>
      </c>
      <c r="C13" s="229" t="s">
        <v>1510</v>
      </c>
      <c r="D13" s="219" t="s">
        <v>1413</v>
      </c>
      <c r="E13" s="218" t="s">
        <v>1499</v>
      </c>
      <c r="F13" s="163" t="s">
        <v>1550</v>
      </c>
      <c r="G13" s="166" t="s">
        <v>1515</v>
      </c>
      <c r="H13" s="163"/>
      <c r="I13" s="166" t="s">
        <v>1516</v>
      </c>
      <c r="J13" s="163"/>
      <c r="K13" s="164" t="s">
        <v>1500</v>
      </c>
      <c r="L13" s="165">
        <v>0.3</v>
      </c>
      <c r="M13" s="165">
        <f t="shared" ref="M13:V13" si="15">+L13+2%</f>
        <v>0.32</v>
      </c>
      <c r="N13" s="165">
        <f t="shared" si="15"/>
        <v>0.34</v>
      </c>
      <c r="O13" s="165">
        <f t="shared" si="15"/>
        <v>0.36000000000000004</v>
      </c>
      <c r="P13" s="165">
        <f t="shared" si="15"/>
        <v>0.38000000000000006</v>
      </c>
      <c r="Q13" s="165">
        <f t="shared" si="15"/>
        <v>0.40000000000000008</v>
      </c>
      <c r="R13" s="165">
        <f t="shared" si="15"/>
        <v>0.4200000000000001</v>
      </c>
      <c r="S13" s="165">
        <f t="shared" si="15"/>
        <v>0.44000000000000011</v>
      </c>
      <c r="T13" s="165">
        <f t="shared" si="15"/>
        <v>0.46000000000000013</v>
      </c>
      <c r="U13" s="165">
        <f t="shared" si="15"/>
        <v>0.48000000000000015</v>
      </c>
      <c r="V13" s="165">
        <f t="shared" si="15"/>
        <v>0.50000000000000011</v>
      </c>
      <c r="W13" s="164" t="s">
        <v>1421</v>
      </c>
      <c r="X13" s="165">
        <v>0.3</v>
      </c>
      <c r="Y13" s="165">
        <f t="shared" ref="Y13:AH13" si="16">+X13+2%</f>
        <v>0.32</v>
      </c>
      <c r="Z13" s="165">
        <f t="shared" si="16"/>
        <v>0.34</v>
      </c>
      <c r="AA13" s="165">
        <f t="shared" si="16"/>
        <v>0.36000000000000004</v>
      </c>
      <c r="AB13" s="165">
        <f t="shared" si="16"/>
        <v>0.38000000000000006</v>
      </c>
      <c r="AC13" s="165">
        <f t="shared" si="16"/>
        <v>0.40000000000000008</v>
      </c>
      <c r="AD13" s="165">
        <f t="shared" si="16"/>
        <v>0.4200000000000001</v>
      </c>
      <c r="AE13" s="165">
        <f t="shared" si="16"/>
        <v>0.44000000000000011</v>
      </c>
      <c r="AF13" s="165">
        <f t="shared" si="16"/>
        <v>0.46000000000000013</v>
      </c>
      <c r="AG13" s="165">
        <f t="shared" si="16"/>
        <v>0.48000000000000015</v>
      </c>
      <c r="AH13" s="165">
        <f t="shared" si="16"/>
        <v>0.50000000000000011</v>
      </c>
      <c r="AI13" s="164" t="s">
        <v>1423</v>
      </c>
      <c r="AJ13" s="165">
        <v>0.2</v>
      </c>
      <c r="AK13" s="165">
        <f t="shared" ref="AK13:AT13" si="17">+AJ13+1%</f>
        <v>0.21000000000000002</v>
      </c>
      <c r="AL13" s="165">
        <f t="shared" si="17"/>
        <v>0.22000000000000003</v>
      </c>
      <c r="AM13" s="165">
        <f t="shared" si="17"/>
        <v>0.23000000000000004</v>
      </c>
      <c r="AN13" s="165">
        <f t="shared" si="17"/>
        <v>0.24000000000000005</v>
      </c>
      <c r="AO13" s="165">
        <f t="shared" si="17"/>
        <v>0.25000000000000006</v>
      </c>
      <c r="AP13" s="165">
        <f t="shared" si="17"/>
        <v>0.26000000000000006</v>
      </c>
      <c r="AQ13" s="165">
        <f t="shared" si="17"/>
        <v>0.27000000000000007</v>
      </c>
      <c r="AR13" s="165">
        <f t="shared" si="17"/>
        <v>0.28000000000000008</v>
      </c>
      <c r="AS13" s="165">
        <f t="shared" si="17"/>
        <v>0.29000000000000009</v>
      </c>
      <c r="AT13" s="165">
        <f t="shared" si="17"/>
        <v>0.3000000000000001</v>
      </c>
      <c r="AU13" s="164" t="s">
        <v>1424</v>
      </c>
      <c r="AV13" s="165">
        <v>0.1</v>
      </c>
      <c r="AW13" s="165">
        <v>0.1</v>
      </c>
      <c r="AX13" s="165">
        <v>0.1</v>
      </c>
      <c r="AY13" s="165">
        <v>0.1</v>
      </c>
      <c r="AZ13" s="165">
        <v>0.1</v>
      </c>
      <c r="BA13" s="165">
        <v>0.1</v>
      </c>
      <c r="BB13" s="165">
        <v>0.1</v>
      </c>
      <c r="BC13" s="165">
        <v>0.1</v>
      </c>
      <c r="BD13" s="165">
        <v>0.1</v>
      </c>
      <c r="BE13" s="165">
        <v>0.1</v>
      </c>
      <c r="BF13" s="165">
        <v>0.1</v>
      </c>
      <c r="BG13" s="162"/>
    </row>
    <row r="14" spans="1:59" ht="43.5" x14ac:dyDescent="0.35">
      <c r="A14" s="167">
        <f t="shared" si="10"/>
        <v>8</v>
      </c>
      <c r="B14" s="207">
        <v>4</v>
      </c>
      <c r="C14" s="229" t="s">
        <v>1510</v>
      </c>
      <c r="D14" s="219" t="s">
        <v>1414</v>
      </c>
      <c r="E14" s="218" t="s">
        <v>1448</v>
      </c>
      <c r="F14" s="163" t="s">
        <v>1549</v>
      </c>
      <c r="G14" s="166" t="s">
        <v>1515</v>
      </c>
      <c r="H14" s="163"/>
      <c r="I14" s="166" t="s">
        <v>1516</v>
      </c>
      <c r="J14" s="163"/>
      <c r="K14" s="164" t="s">
        <v>1548</v>
      </c>
      <c r="L14" s="163">
        <v>2.4</v>
      </c>
      <c r="M14" s="163">
        <v>2.4</v>
      </c>
      <c r="N14" s="163">
        <v>2.4</v>
      </c>
      <c r="O14" s="163">
        <v>2.4</v>
      </c>
      <c r="P14" s="163">
        <v>2.4</v>
      </c>
      <c r="Q14" s="163">
        <v>2.4</v>
      </c>
      <c r="R14" s="163">
        <v>2.4</v>
      </c>
      <c r="S14" s="163">
        <v>2.4</v>
      </c>
      <c r="T14" s="163">
        <v>2.4</v>
      </c>
      <c r="U14" s="163">
        <v>2.4</v>
      </c>
      <c r="V14" s="163">
        <v>2.4</v>
      </c>
      <c r="W14" s="164" t="s">
        <v>1547</v>
      </c>
      <c r="X14" s="163">
        <v>2.4</v>
      </c>
      <c r="Y14" s="163">
        <v>2.4</v>
      </c>
      <c r="Z14" s="163">
        <v>2.4</v>
      </c>
      <c r="AA14" s="163">
        <v>2.4</v>
      </c>
      <c r="AB14" s="163">
        <v>2.4</v>
      </c>
      <c r="AC14" s="163">
        <v>2.4</v>
      </c>
      <c r="AD14" s="163">
        <v>2.4</v>
      </c>
      <c r="AE14" s="163">
        <v>2.4</v>
      </c>
      <c r="AF14" s="163">
        <v>2.4</v>
      </c>
      <c r="AG14" s="163">
        <v>2.4</v>
      </c>
      <c r="AH14" s="163">
        <v>2.4</v>
      </c>
      <c r="AI14" s="164" t="s">
        <v>1473</v>
      </c>
      <c r="AJ14" s="163">
        <v>2.4</v>
      </c>
      <c r="AK14" s="163">
        <v>2.4</v>
      </c>
      <c r="AL14" s="163">
        <v>2.4</v>
      </c>
      <c r="AM14" s="163">
        <v>2.4</v>
      </c>
      <c r="AN14" s="163">
        <v>2.4</v>
      </c>
      <c r="AO14" s="163">
        <v>2.4</v>
      </c>
      <c r="AP14" s="163">
        <v>2.4</v>
      </c>
      <c r="AQ14" s="163">
        <v>2.4</v>
      </c>
      <c r="AR14" s="163">
        <v>2.4</v>
      </c>
      <c r="AS14" s="163">
        <v>2.4</v>
      </c>
      <c r="AT14" s="163">
        <v>2.4</v>
      </c>
      <c r="AU14" s="164" t="s">
        <v>1546</v>
      </c>
      <c r="AV14" s="163">
        <v>2.4</v>
      </c>
      <c r="AW14" s="163">
        <v>2.4</v>
      </c>
      <c r="AX14" s="163">
        <v>2.4</v>
      </c>
      <c r="AY14" s="163">
        <v>2.4</v>
      </c>
      <c r="AZ14" s="163">
        <v>2.4</v>
      </c>
      <c r="BA14" s="163">
        <v>2.4</v>
      </c>
      <c r="BB14" s="163">
        <v>2.4</v>
      </c>
      <c r="BC14" s="163">
        <v>2.4</v>
      </c>
      <c r="BD14" s="163">
        <v>2.4</v>
      </c>
      <c r="BE14" s="163">
        <v>2.4</v>
      </c>
      <c r="BF14" s="163">
        <v>2.4</v>
      </c>
      <c r="BG14" s="162"/>
    </row>
    <row r="15" spans="1:59" ht="29" x14ac:dyDescent="0.35">
      <c r="A15" s="167">
        <f t="shared" si="10"/>
        <v>9</v>
      </c>
      <c r="B15" s="207">
        <v>4</v>
      </c>
      <c r="C15" s="229" t="s">
        <v>1510</v>
      </c>
      <c r="D15" s="219" t="s">
        <v>1414</v>
      </c>
      <c r="E15" s="218" t="s">
        <v>1448</v>
      </c>
      <c r="F15" s="163" t="s">
        <v>1545</v>
      </c>
      <c r="G15" s="166" t="s">
        <v>1515</v>
      </c>
      <c r="H15" s="163"/>
      <c r="I15" s="166" t="s">
        <v>1516</v>
      </c>
      <c r="J15" s="163"/>
      <c r="K15" s="164" t="s">
        <v>1544</v>
      </c>
      <c r="L15" s="163">
        <v>3.5</v>
      </c>
      <c r="M15" s="163">
        <v>3.5</v>
      </c>
      <c r="N15" s="163">
        <v>3.5</v>
      </c>
      <c r="O15" s="163">
        <v>3.5</v>
      </c>
      <c r="P15" s="163">
        <v>3.5</v>
      </c>
      <c r="Q15" s="163">
        <v>3.5</v>
      </c>
      <c r="R15" s="163">
        <v>3.5</v>
      </c>
      <c r="S15" s="163">
        <v>3.5</v>
      </c>
      <c r="T15" s="163">
        <v>3.5</v>
      </c>
      <c r="U15" s="163">
        <v>3.5</v>
      </c>
      <c r="V15" s="163">
        <v>3.5</v>
      </c>
      <c r="W15" s="164" t="s">
        <v>1543</v>
      </c>
      <c r="X15" s="163">
        <v>3.5</v>
      </c>
      <c r="Y15" s="163">
        <v>3.5</v>
      </c>
      <c r="Z15" s="163">
        <v>3.5</v>
      </c>
      <c r="AA15" s="163">
        <v>3.5</v>
      </c>
      <c r="AB15" s="163">
        <v>3.5</v>
      </c>
      <c r="AC15" s="163">
        <v>3.5</v>
      </c>
      <c r="AD15" s="163">
        <v>3.5</v>
      </c>
      <c r="AE15" s="163">
        <v>3.5</v>
      </c>
      <c r="AF15" s="163">
        <v>3.5</v>
      </c>
      <c r="AG15" s="163">
        <v>3.5</v>
      </c>
      <c r="AH15" s="163">
        <v>3.5</v>
      </c>
      <c r="AI15" s="164" t="s">
        <v>1474</v>
      </c>
      <c r="AJ15" s="163">
        <v>3.5</v>
      </c>
      <c r="AK15" s="163">
        <v>3.5</v>
      </c>
      <c r="AL15" s="163">
        <v>3.5</v>
      </c>
      <c r="AM15" s="163">
        <v>3.5</v>
      </c>
      <c r="AN15" s="163">
        <v>3.5</v>
      </c>
      <c r="AO15" s="163">
        <v>3.5</v>
      </c>
      <c r="AP15" s="163">
        <v>3.5</v>
      </c>
      <c r="AQ15" s="163">
        <v>3.5</v>
      </c>
      <c r="AR15" s="163">
        <v>3.5</v>
      </c>
      <c r="AS15" s="163">
        <v>3.5</v>
      </c>
      <c r="AT15" s="163">
        <v>3.5</v>
      </c>
      <c r="AU15" s="164" t="s">
        <v>1542</v>
      </c>
      <c r="AV15" s="163">
        <v>3.5</v>
      </c>
      <c r="AW15" s="163">
        <v>3.5</v>
      </c>
      <c r="AX15" s="163">
        <v>3.5</v>
      </c>
      <c r="AY15" s="163">
        <v>3.5</v>
      </c>
      <c r="AZ15" s="163">
        <v>3.5</v>
      </c>
      <c r="BA15" s="163">
        <v>3.5</v>
      </c>
      <c r="BB15" s="163">
        <v>3.5</v>
      </c>
      <c r="BC15" s="163">
        <v>3.5</v>
      </c>
      <c r="BD15" s="163">
        <v>3.5</v>
      </c>
      <c r="BE15" s="163">
        <v>3.5</v>
      </c>
      <c r="BF15" s="163">
        <v>3.5</v>
      </c>
      <c r="BG15" s="162"/>
    </row>
    <row r="16" spans="1:59" ht="29" x14ac:dyDescent="0.35">
      <c r="A16" s="167">
        <f t="shared" si="10"/>
        <v>10</v>
      </c>
      <c r="B16" s="207">
        <v>4</v>
      </c>
      <c r="C16" s="229" t="s">
        <v>1641</v>
      </c>
      <c r="D16" s="219" t="s">
        <v>1414</v>
      </c>
      <c r="E16" s="218" t="s">
        <v>1448</v>
      </c>
      <c r="F16" s="163" t="s">
        <v>1541</v>
      </c>
      <c r="G16" s="166" t="s">
        <v>1515</v>
      </c>
      <c r="H16" s="163"/>
      <c r="I16" s="166" t="s">
        <v>1516</v>
      </c>
      <c r="J16" s="163"/>
      <c r="K16" s="164" t="s">
        <v>1540</v>
      </c>
      <c r="L16" s="163">
        <v>4.0999999999999996</v>
      </c>
      <c r="M16" s="163">
        <v>4.0999999999999996</v>
      </c>
      <c r="N16" s="163">
        <v>4.0999999999999996</v>
      </c>
      <c r="O16" s="163">
        <v>4.0999999999999996</v>
      </c>
      <c r="P16" s="163">
        <v>4.0999999999999996</v>
      </c>
      <c r="Q16" s="163">
        <v>4.0999999999999996</v>
      </c>
      <c r="R16" s="163">
        <v>4.0999999999999996</v>
      </c>
      <c r="S16" s="163">
        <v>4.0999999999999996</v>
      </c>
      <c r="T16" s="163">
        <v>4.0999999999999996</v>
      </c>
      <c r="U16" s="163">
        <v>4.0999999999999996</v>
      </c>
      <c r="V16" s="163">
        <v>4.0999999999999996</v>
      </c>
      <c r="W16" s="164" t="s">
        <v>1539</v>
      </c>
      <c r="X16" s="163">
        <v>4.0999999999999996</v>
      </c>
      <c r="Y16" s="163">
        <v>4.0999999999999996</v>
      </c>
      <c r="Z16" s="163">
        <v>4.0999999999999996</v>
      </c>
      <c r="AA16" s="163">
        <v>4.0999999999999996</v>
      </c>
      <c r="AB16" s="163">
        <v>4.0999999999999996</v>
      </c>
      <c r="AC16" s="163">
        <v>4.0999999999999996</v>
      </c>
      <c r="AD16" s="163">
        <v>4.0999999999999996</v>
      </c>
      <c r="AE16" s="163">
        <v>4.0999999999999996</v>
      </c>
      <c r="AF16" s="163">
        <v>4.0999999999999996</v>
      </c>
      <c r="AG16" s="163">
        <v>4.0999999999999996</v>
      </c>
      <c r="AH16" s="163">
        <v>4.0999999999999996</v>
      </c>
      <c r="AI16" s="164" t="s">
        <v>1538</v>
      </c>
      <c r="AJ16" s="163">
        <v>4.0999999999999996</v>
      </c>
      <c r="AK16" s="163">
        <v>4.0999999999999996</v>
      </c>
      <c r="AL16" s="163">
        <v>4.0999999999999996</v>
      </c>
      <c r="AM16" s="163">
        <v>4.0999999999999996</v>
      </c>
      <c r="AN16" s="163">
        <v>4.0999999999999996</v>
      </c>
      <c r="AO16" s="163">
        <v>4.0999999999999996</v>
      </c>
      <c r="AP16" s="163">
        <v>4.0999999999999996</v>
      </c>
      <c r="AQ16" s="163">
        <v>4.0999999999999996</v>
      </c>
      <c r="AR16" s="163">
        <v>4.0999999999999996</v>
      </c>
      <c r="AS16" s="163">
        <v>4.0999999999999996</v>
      </c>
      <c r="AT16" s="163">
        <v>4.0999999999999996</v>
      </c>
      <c r="AU16" s="164" t="s">
        <v>1537</v>
      </c>
      <c r="AV16" s="163">
        <v>4.0999999999999996</v>
      </c>
      <c r="AW16" s="163">
        <v>4.0999999999999996</v>
      </c>
      <c r="AX16" s="163">
        <v>4.0999999999999996</v>
      </c>
      <c r="AY16" s="163">
        <v>4.0999999999999996</v>
      </c>
      <c r="AZ16" s="163">
        <v>4.0999999999999996</v>
      </c>
      <c r="BA16" s="163">
        <v>4.0999999999999996</v>
      </c>
      <c r="BB16" s="163">
        <v>4.0999999999999996</v>
      </c>
      <c r="BC16" s="163">
        <v>4.0999999999999996</v>
      </c>
      <c r="BD16" s="163">
        <v>4.0999999999999996</v>
      </c>
      <c r="BE16" s="163">
        <v>4.0999999999999996</v>
      </c>
      <c r="BF16" s="163">
        <v>4.0999999999999996</v>
      </c>
      <c r="BG16" s="162"/>
    </row>
    <row r="17" spans="1:59" ht="58" x14ac:dyDescent="0.35">
      <c r="A17" s="167">
        <f t="shared" si="10"/>
        <v>11</v>
      </c>
      <c r="B17" s="207">
        <v>4</v>
      </c>
      <c r="C17" s="229" t="s">
        <v>1641</v>
      </c>
      <c r="D17" s="219" t="s">
        <v>1414</v>
      </c>
      <c r="E17" s="218" t="s">
        <v>1448</v>
      </c>
      <c r="F17" s="163" t="s">
        <v>1536</v>
      </c>
      <c r="G17" s="166" t="s">
        <v>1515</v>
      </c>
      <c r="H17" s="163"/>
      <c r="I17" s="166" t="s">
        <v>1516</v>
      </c>
      <c r="J17" s="163"/>
      <c r="K17" s="164" t="s">
        <v>1535</v>
      </c>
      <c r="L17" s="163">
        <v>10</v>
      </c>
      <c r="M17" s="163">
        <v>10</v>
      </c>
      <c r="N17" s="163">
        <v>10</v>
      </c>
      <c r="O17" s="163">
        <v>10</v>
      </c>
      <c r="P17" s="163">
        <v>10</v>
      </c>
      <c r="Q17" s="163">
        <v>10</v>
      </c>
      <c r="R17" s="163">
        <v>10</v>
      </c>
      <c r="S17" s="163">
        <v>10</v>
      </c>
      <c r="T17" s="163">
        <v>10</v>
      </c>
      <c r="U17" s="163">
        <v>10</v>
      </c>
      <c r="V17" s="163">
        <v>10</v>
      </c>
      <c r="W17" s="164" t="s">
        <v>1534</v>
      </c>
      <c r="X17" s="163">
        <v>10</v>
      </c>
      <c r="Y17" s="163">
        <v>10</v>
      </c>
      <c r="Z17" s="163">
        <v>10</v>
      </c>
      <c r="AA17" s="163">
        <v>10</v>
      </c>
      <c r="AB17" s="163">
        <v>10</v>
      </c>
      <c r="AC17" s="163">
        <v>10</v>
      </c>
      <c r="AD17" s="163">
        <v>10</v>
      </c>
      <c r="AE17" s="163">
        <v>10</v>
      </c>
      <c r="AF17" s="163">
        <v>10</v>
      </c>
      <c r="AG17" s="163">
        <v>10</v>
      </c>
      <c r="AH17" s="163">
        <v>10</v>
      </c>
      <c r="AI17" s="164" t="s">
        <v>1533</v>
      </c>
      <c r="AJ17" s="163">
        <v>10</v>
      </c>
      <c r="AK17" s="163">
        <v>10</v>
      </c>
      <c r="AL17" s="163">
        <v>10</v>
      </c>
      <c r="AM17" s="163">
        <v>10</v>
      </c>
      <c r="AN17" s="163">
        <v>10</v>
      </c>
      <c r="AO17" s="163">
        <v>10</v>
      </c>
      <c r="AP17" s="163">
        <v>10</v>
      </c>
      <c r="AQ17" s="163">
        <v>10</v>
      </c>
      <c r="AR17" s="163">
        <v>10</v>
      </c>
      <c r="AS17" s="163">
        <v>10</v>
      </c>
      <c r="AT17" s="163">
        <v>10</v>
      </c>
      <c r="AU17" s="164" t="s">
        <v>1532</v>
      </c>
      <c r="AV17" s="163">
        <v>10</v>
      </c>
      <c r="AW17" s="163">
        <v>10</v>
      </c>
      <c r="AX17" s="163">
        <v>10</v>
      </c>
      <c r="AY17" s="163">
        <v>10</v>
      </c>
      <c r="AZ17" s="163">
        <v>10</v>
      </c>
      <c r="BA17" s="163">
        <v>10</v>
      </c>
      <c r="BB17" s="163">
        <v>10</v>
      </c>
      <c r="BC17" s="163">
        <v>10</v>
      </c>
      <c r="BD17" s="163">
        <v>10</v>
      </c>
      <c r="BE17" s="163">
        <v>10</v>
      </c>
      <c r="BF17" s="163">
        <v>10</v>
      </c>
      <c r="BG17" s="162"/>
    </row>
    <row r="18" spans="1:59" ht="58" x14ac:dyDescent="0.35">
      <c r="A18" s="167">
        <f t="shared" si="10"/>
        <v>12</v>
      </c>
      <c r="B18" s="207">
        <v>4</v>
      </c>
      <c r="C18" s="229" t="s">
        <v>1641</v>
      </c>
      <c r="D18" s="219" t="s">
        <v>1414</v>
      </c>
      <c r="E18" s="218" t="s">
        <v>1448</v>
      </c>
      <c r="F18" s="163" t="s">
        <v>1436</v>
      </c>
      <c r="G18" s="166" t="s">
        <v>948</v>
      </c>
      <c r="H18" s="163"/>
      <c r="I18" s="166" t="s">
        <v>948</v>
      </c>
      <c r="J18" s="163"/>
      <c r="K18" s="164" t="s">
        <v>1475</v>
      </c>
      <c r="L18" s="163">
        <v>100</v>
      </c>
      <c r="M18" s="163">
        <v>100</v>
      </c>
      <c r="N18" s="163">
        <v>100</v>
      </c>
      <c r="O18" s="163">
        <v>100</v>
      </c>
      <c r="P18" s="163">
        <v>100</v>
      </c>
      <c r="Q18" s="163">
        <v>100</v>
      </c>
      <c r="R18" s="163">
        <v>100</v>
      </c>
      <c r="S18" s="163">
        <v>100</v>
      </c>
      <c r="T18" s="163">
        <v>100</v>
      </c>
      <c r="U18" s="163">
        <v>100</v>
      </c>
      <c r="V18" s="163">
        <v>100</v>
      </c>
      <c r="W18" s="164"/>
      <c r="X18" s="163"/>
      <c r="Y18" s="163"/>
      <c r="Z18" s="163"/>
      <c r="AA18" s="163"/>
      <c r="AB18" s="163"/>
      <c r="AC18" s="163"/>
      <c r="AD18" s="163"/>
      <c r="AE18" s="163"/>
      <c r="AF18" s="163"/>
      <c r="AG18" s="163"/>
      <c r="AH18" s="163"/>
      <c r="AI18" s="164"/>
      <c r="AJ18" s="163"/>
      <c r="AK18" s="163"/>
      <c r="AL18" s="163"/>
      <c r="AM18" s="163"/>
      <c r="AN18" s="163"/>
      <c r="AO18" s="163"/>
      <c r="AP18" s="163"/>
      <c r="AQ18" s="163"/>
      <c r="AR18" s="163"/>
      <c r="AS18" s="163"/>
      <c r="AT18" s="163"/>
      <c r="AU18" s="164"/>
      <c r="AV18" s="163"/>
      <c r="AW18" s="163"/>
      <c r="AX18" s="163"/>
      <c r="AY18" s="163"/>
      <c r="AZ18" s="163"/>
      <c r="BA18" s="163"/>
      <c r="BB18" s="163"/>
      <c r="BC18" s="163"/>
      <c r="BD18" s="163"/>
      <c r="BE18" s="163"/>
      <c r="BF18" s="163"/>
      <c r="BG18" s="162"/>
    </row>
    <row r="19" spans="1:59" ht="43.5" x14ac:dyDescent="0.35">
      <c r="A19" s="167">
        <f t="shared" si="10"/>
        <v>13</v>
      </c>
      <c r="B19" s="207">
        <v>5</v>
      </c>
      <c r="C19" s="229" t="s">
        <v>1510</v>
      </c>
      <c r="D19" s="219" t="s">
        <v>1430</v>
      </c>
      <c r="E19" s="218" t="s">
        <v>1476</v>
      </c>
      <c r="F19" s="163" t="s">
        <v>1479</v>
      </c>
      <c r="G19" s="166" t="s">
        <v>1515</v>
      </c>
      <c r="H19" s="163"/>
      <c r="I19" s="166" t="s">
        <v>1516</v>
      </c>
      <c r="J19" s="163"/>
      <c r="K19" s="164" t="s">
        <v>1480</v>
      </c>
      <c r="L19" s="165">
        <v>0.15</v>
      </c>
      <c r="M19" s="165">
        <v>0.15</v>
      </c>
      <c r="N19" s="165">
        <v>0.15</v>
      </c>
      <c r="O19" s="165">
        <v>0.15</v>
      </c>
      <c r="P19" s="165">
        <v>0.15</v>
      </c>
      <c r="Q19" s="165">
        <v>0.15</v>
      </c>
      <c r="R19" s="165">
        <v>0.15</v>
      </c>
      <c r="S19" s="165">
        <v>0.15</v>
      </c>
      <c r="T19" s="165">
        <v>0.15</v>
      </c>
      <c r="U19" s="165">
        <v>0.15</v>
      </c>
      <c r="V19" s="165">
        <v>0.15</v>
      </c>
      <c r="W19" s="164" t="s">
        <v>1481</v>
      </c>
      <c r="X19" s="165">
        <v>0.2</v>
      </c>
      <c r="Y19" s="165">
        <v>0.2</v>
      </c>
      <c r="Z19" s="165">
        <v>0.2</v>
      </c>
      <c r="AA19" s="165">
        <v>0.2</v>
      </c>
      <c r="AB19" s="165">
        <v>0.2</v>
      </c>
      <c r="AC19" s="165">
        <v>0.2</v>
      </c>
      <c r="AD19" s="165">
        <v>0.2</v>
      </c>
      <c r="AE19" s="165">
        <v>0.2</v>
      </c>
      <c r="AF19" s="165">
        <v>0.2</v>
      </c>
      <c r="AG19" s="165">
        <v>0.2</v>
      </c>
      <c r="AH19" s="165">
        <v>0.2</v>
      </c>
      <c r="AI19" s="164" t="s">
        <v>1482</v>
      </c>
      <c r="AJ19" s="165">
        <v>0.3</v>
      </c>
      <c r="AK19" s="165">
        <v>0.3</v>
      </c>
      <c r="AL19" s="165">
        <v>0.3</v>
      </c>
      <c r="AM19" s="165">
        <v>0.3</v>
      </c>
      <c r="AN19" s="165">
        <v>0.3</v>
      </c>
      <c r="AO19" s="165">
        <v>0.3</v>
      </c>
      <c r="AP19" s="165">
        <v>0.3</v>
      </c>
      <c r="AQ19" s="165">
        <v>0.3</v>
      </c>
      <c r="AR19" s="165">
        <v>0.3</v>
      </c>
      <c r="AS19" s="165">
        <v>0.3</v>
      </c>
      <c r="AT19" s="165">
        <v>0.3</v>
      </c>
      <c r="AU19" s="164"/>
      <c r="AV19" s="163"/>
      <c r="AW19" s="163"/>
      <c r="AX19" s="163"/>
      <c r="AY19" s="163"/>
      <c r="AZ19" s="163"/>
      <c r="BA19" s="163"/>
      <c r="BB19" s="163"/>
      <c r="BC19" s="163"/>
      <c r="BD19" s="163"/>
      <c r="BE19" s="163"/>
      <c r="BF19" s="163"/>
      <c r="BG19" s="162"/>
    </row>
    <row r="20" spans="1:59" ht="43.5" x14ac:dyDescent="0.35">
      <c r="A20" s="167">
        <f t="shared" si="10"/>
        <v>14</v>
      </c>
      <c r="B20" s="207">
        <v>5</v>
      </c>
      <c r="C20" s="229" t="s">
        <v>1510</v>
      </c>
      <c r="D20" s="219" t="s">
        <v>1430</v>
      </c>
      <c r="E20" s="218" t="s">
        <v>1477</v>
      </c>
      <c r="F20" s="163" t="s">
        <v>1478</v>
      </c>
      <c r="G20" s="166" t="s">
        <v>1515</v>
      </c>
      <c r="H20" s="163"/>
      <c r="I20" s="166" t="s">
        <v>1516</v>
      </c>
      <c r="J20" s="163"/>
      <c r="K20" s="164" t="s">
        <v>1483</v>
      </c>
      <c r="L20" s="165">
        <v>0.15</v>
      </c>
      <c r="M20" s="165">
        <v>0.15</v>
      </c>
      <c r="N20" s="165">
        <v>0.15</v>
      </c>
      <c r="O20" s="165">
        <v>0.15</v>
      </c>
      <c r="P20" s="165">
        <v>0.15</v>
      </c>
      <c r="Q20" s="165">
        <v>0.15</v>
      </c>
      <c r="R20" s="165">
        <v>0.15</v>
      </c>
      <c r="S20" s="165">
        <v>0.15</v>
      </c>
      <c r="T20" s="165">
        <v>0.15</v>
      </c>
      <c r="U20" s="165">
        <v>0.15</v>
      </c>
      <c r="V20" s="165">
        <v>0.15</v>
      </c>
      <c r="W20" s="164" t="s">
        <v>1484</v>
      </c>
      <c r="X20" s="165">
        <v>0.2</v>
      </c>
      <c r="Y20" s="165">
        <v>0.2</v>
      </c>
      <c r="Z20" s="165">
        <v>0.2</v>
      </c>
      <c r="AA20" s="165">
        <v>0.2</v>
      </c>
      <c r="AB20" s="165">
        <v>0.2</v>
      </c>
      <c r="AC20" s="165">
        <v>0.2</v>
      </c>
      <c r="AD20" s="165">
        <v>0.2</v>
      </c>
      <c r="AE20" s="165">
        <v>0.2</v>
      </c>
      <c r="AF20" s="165">
        <v>0.2</v>
      </c>
      <c r="AG20" s="165">
        <v>0.2</v>
      </c>
      <c r="AH20" s="165">
        <v>0.2</v>
      </c>
      <c r="AI20" s="164" t="s">
        <v>1485</v>
      </c>
      <c r="AJ20" s="165">
        <v>0.3</v>
      </c>
      <c r="AK20" s="165">
        <v>0.3</v>
      </c>
      <c r="AL20" s="165">
        <v>0.3</v>
      </c>
      <c r="AM20" s="165">
        <v>0.3</v>
      </c>
      <c r="AN20" s="165">
        <v>0.3</v>
      </c>
      <c r="AO20" s="165">
        <v>0.3</v>
      </c>
      <c r="AP20" s="165">
        <v>0.3</v>
      </c>
      <c r="AQ20" s="165">
        <v>0.3</v>
      </c>
      <c r="AR20" s="165">
        <v>0.3</v>
      </c>
      <c r="AS20" s="165">
        <v>0.3</v>
      </c>
      <c r="AT20" s="165">
        <v>0.3</v>
      </c>
      <c r="AU20" s="164"/>
      <c r="AV20" s="163"/>
      <c r="AW20" s="163"/>
      <c r="AX20" s="163"/>
      <c r="AY20" s="163"/>
      <c r="AZ20" s="163"/>
      <c r="BA20" s="163"/>
      <c r="BB20" s="163"/>
      <c r="BC20" s="163"/>
      <c r="BD20" s="163"/>
      <c r="BE20" s="163"/>
      <c r="BF20" s="163"/>
      <c r="BG20" s="162"/>
    </row>
    <row r="21" spans="1:59" ht="58" x14ac:dyDescent="0.35">
      <c r="A21" s="167">
        <f t="shared" si="10"/>
        <v>15</v>
      </c>
      <c r="B21" s="207">
        <v>6</v>
      </c>
      <c r="C21" s="229" t="s">
        <v>1641</v>
      </c>
      <c r="D21" s="219" t="s">
        <v>1415</v>
      </c>
      <c r="E21" s="218" t="s">
        <v>1415</v>
      </c>
      <c r="F21" s="163" t="s">
        <v>1531</v>
      </c>
      <c r="G21" s="166" t="s">
        <v>1518</v>
      </c>
      <c r="H21" s="163"/>
      <c r="I21" s="166" t="s">
        <v>1516</v>
      </c>
      <c r="J21" s="163"/>
      <c r="K21" s="164" t="s">
        <v>1530</v>
      </c>
      <c r="L21" s="165">
        <v>0.3</v>
      </c>
      <c r="M21" s="165">
        <v>0.3</v>
      </c>
      <c r="N21" s="165">
        <v>0.3</v>
      </c>
      <c r="O21" s="165">
        <v>0.3</v>
      </c>
      <c r="P21" s="165">
        <v>0.3</v>
      </c>
      <c r="Q21" s="165">
        <v>0.3</v>
      </c>
      <c r="R21" s="165">
        <v>0.3</v>
      </c>
      <c r="S21" s="165">
        <v>0.3</v>
      </c>
      <c r="T21" s="165">
        <v>0.3</v>
      </c>
      <c r="U21" s="165">
        <v>0.3</v>
      </c>
      <c r="V21" s="165">
        <v>0.3</v>
      </c>
      <c r="W21" s="164" t="s">
        <v>1529</v>
      </c>
      <c r="X21" s="165">
        <v>0.2</v>
      </c>
      <c r="Y21" s="165">
        <f t="shared" ref="Y21:AH21" si="18">+X21+2%</f>
        <v>0.22</v>
      </c>
      <c r="Z21" s="165">
        <f t="shared" si="18"/>
        <v>0.24</v>
      </c>
      <c r="AA21" s="165">
        <f t="shared" si="18"/>
        <v>0.26</v>
      </c>
      <c r="AB21" s="165">
        <f t="shared" si="18"/>
        <v>0.28000000000000003</v>
      </c>
      <c r="AC21" s="165">
        <f t="shared" si="18"/>
        <v>0.30000000000000004</v>
      </c>
      <c r="AD21" s="165">
        <f t="shared" si="18"/>
        <v>0.32000000000000006</v>
      </c>
      <c r="AE21" s="165">
        <f t="shared" si="18"/>
        <v>0.34000000000000008</v>
      </c>
      <c r="AF21" s="165">
        <f t="shared" si="18"/>
        <v>0.3600000000000001</v>
      </c>
      <c r="AG21" s="165">
        <f t="shared" si="18"/>
        <v>0.38000000000000012</v>
      </c>
      <c r="AH21" s="165">
        <f t="shared" si="18"/>
        <v>0.40000000000000013</v>
      </c>
      <c r="AI21" s="164" t="s">
        <v>1528</v>
      </c>
      <c r="AJ21" s="165">
        <v>0.05</v>
      </c>
      <c r="AK21" s="165">
        <v>0.05</v>
      </c>
      <c r="AL21" s="165">
        <v>0.05</v>
      </c>
      <c r="AM21" s="165">
        <v>0.05</v>
      </c>
      <c r="AN21" s="165">
        <v>0.05</v>
      </c>
      <c r="AO21" s="165">
        <v>0.05</v>
      </c>
      <c r="AP21" s="165">
        <v>0.05</v>
      </c>
      <c r="AQ21" s="165">
        <v>0.05</v>
      </c>
      <c r="AR21" s="165">
        <v>0.05</v>
      </c>
      <c r="AS21" s="165">
        <v>0.05</v>
      </c>
      <c r="AT21" s="165">
        <v>0.05</v>
      </c>
      <c r="AU21" s="164"/>
      <c r="AV21" s="163"/>
      <c r="AW21" s="163"/>
      <c r="AX21" s="163"/>
      <c r="AY21" s="163"/>
      <c r="AZ21" s="163"/>
      <c r="BA21" s="163"/>
      <c r="BB21" s="163"/>
      <c r="BC21" s="163"/>
      <c r="BD21" s="163"/>
      <c r="BE21" s="163"/>
      <c r="BF21" s="163"/>
      <c r="BG21" s="162"/>
    </row>
    <row r="22" spans="1:59" ht="72.5" x14ac:dyDescent="0.35">
      <c r="A22" s="167">
        <f t="shared" si="10"/>
        <v>16</v>
      </c>
      <c r="B22" s="207">
        <v>7</v>
      </c>
      <c r="C22" s="229" t="s">
        <v>1641</v>
      </c>
      <c r="D22" s="219" t="s">
        <v>1416</v>
      </c>
      <c r="E22" s="218" t="s">
        <v>1416</v>
      </c>
      <c r="F22" s="163" t="s">
        <v>1640</v>
      </c>
      <c r="G22" s="166" t="s">
        <v>1515</v>
      </c>
      <c r="H22" s="163"/>
      <c r="I22" s="166" t="s">
        <v>1516</v>
      </c>
      <c r="J22" s="163"/>
      <c r="K22" s="164" t="s">
        <v>1486</v>
      </c>
      <c r="L22" s="168">
        <v>100000</v>
      </c>
      <c r="M22" s="168">
        <f t="shared" ref="M22:V22" si="19">+L22-5000</f>
        <v>95000</v>
      </c>
      <c r="N22" s="168">
        <f t="shared" si="19"/>
        <v>90000</v>
      </c>
      <c r="O22" s="168">
        <f t="shared" si="19"/>
        <v>85000</v>
      </c>
      <c r="P22" s="168">
        <f t="shared" si="19"/>
        <v>80000</v>
      </c>
      <c r="Q22" s="168">
        <f t="shared" si="19"/>
        <v>75000</v>
      </c>
      <c r="R22" s="168">
        <f t="shared" si="19"/>
        <v>70000</v>
      </c>
      <c r="S22" s="168">
        <f t="shared" si="19"/>
        <v>65000</v>
      </c>
      <c r="T22" s="168">
        <f t="shared" si="19"/>
        <v>60000</v>
      </c>
      <c r="U22" s="168">
        <f t="shared" si="19"/>
        <v>55000</v>
      </c>
      <c r="V22" s="168">
        <f t="shared" si="19"/>
        <v>50000</v>
      </c>
      <c r="W22" s="164" t="s">
        <v>1487</v>
      </c>
      <c r="X22" s="168">
        <v>100000</v>
      </c>
      <c r="Y22" s="168">
        <f t="shared" ref="Y22:AH22" si="20">+X22-5000</f>
        <v>95000</v>
      </c>
      <c r="Z22" s="168">
        <f t="shared" si="20"/>
        <v>90000</v>
      </c>
      <c r="AA22" s="168">
        <f t="shared" si="20"/>
        <v>85000</v>
      </c>
      <c r="AB22" s="168">
        <f t="shared" si="20"/>
        <v>80000</v>
      </c>
      <c r="AC22" s="168">
        <f t="shared" si="20"/>
        <v>75000</v>
      </c>
      <c r="AD22" s="168">
        <f t="shared" si="20"/>
        <v>70000</v>
      </c>
      <c r="AE22" s="168">
        <f t="shared" si="20"/>
        <v>65000</v>
      </c>
      <c r="AF22" s="168">
        <f t="shared" si="20"/>
        <v>60000</v>
      </c>
      <c r="AG22" s="168">
        <f t="shared" si="20"/>
        <v>55000</v>
      </c>
      <c r="AH22" s="168">
        <f t="shared" si="20"/>
        <v>50000</v>
      </c>
      <c r="AI22" s="164" t="s">
        <v>1488</v>
      </c>
      <c r="AJ22" s="165">
        <v>0.1</v>
      </c>
      <c r="AK22" s="165">
        <v>0.1</v>
      </c>
      <c r="AL22" s="165">
        <v>0.1</v>
      </c>
      <c r="AM22" s="165">
        <v>0.1</v>
      </c>
      <c r="AN22" s="165">
        <v>0.1</v>
      </c>
      <c r="AO22" s="165">
        <v>0.1</v>
      </c>
      <c r="AP22" s="165">
        <v>0.1</v>
      </c>
      <c r="AQ22" s="165">
        <v>0.1</v>
      </c>
      <c r="AR22" s="165">
        <v>0.1</v>
      </c>
      <c r="AS22" s="165">
        <v>0.1</v>
      </c>
      <c r="AT22" s="165">
        <v>0.1</v>
      </c>
      <c r="AU22" s="164" t="s">
        <v>1489</v>
      </c>
      <c r="AV22" s="165">
        <v>0.1</v>
      </c>
      <c r="AW22" s="165">
        <v>0.1</v>
      </c>
      <c r="AX22" s="165">
        <v>0.1</v>
      </c>
      <c r="AY22" s="165">
        <v>0.1</v>
      </c>
      <c r="AZ22" s="165">
        <v>0.1</v>
      </c>
      <c r="BA22" s="165">
        <v>0.1</v>
      </c>
      <c r="BB22" s="165">
        <v>0.1</v>
      </c>
      <c r="BC22" s="165">
        <v>0.1</v>
      </c>
      <c r="BD22" s="165">
        <v>0.1</v>
      </c>
      <c r="BE22" s="165">
        <v>0.1</v>
      </c>
      <c r="BF22" s="165">
        <v>0.1</v>
      </c>
      <c r="BG22" s="162"/>
    </row>
    <row r="23" spans="1:59" ht="58" x14ac:dyDescent="0.35">
      <c r="A23" s="167">
        <f t="shared" si="10"/>
        <v>17</v>
      </c>
      <c r="B23" s="207">
        <v>7</v>
      </c>
      <c r="C23" s="229" t="s">
        <v>1641</v>
      </c>
      <c r="D23" s="219" t="s">
        <v>1416</v>
      </c>
      <c r="E23" s="218" t="s">
        <v>1416</v>
      </c>
      <c r="F23" s="163" t="s">
        <v>1651</v>
      </c>
      <c r="G23" s="166"/>
      <c r="H23" s="163"/>
      <c r="I23" s="166"/>
      <c r="J23" s="163"/>
      <c r="K23" s="164" t="s">
        <v>1652</v>
      </c>
      <c r="L23" s="168"/>
      <c r="M23" s="168"/>
      <c r="N23" s="168"/>
      <c r="O23" s="168"/>
      <c r="P23" s="168"/>
      <c r="Q23" s="168"/>
      <c r="R23" s="168"/>
      <c r="S23" s="168"/>
      <c r="T23" s="168"/>
      <c r="U23" s="168"/>
      <c r="V23" s="168"/>
      <c r="W23" s="164" t="s">
        <v>1488</v>
      </c>
      <c r="X23" s="168"/>
      <c r="Y23" s="168"/>
      <c r="Z23" s="168"/>
      <c r="AA23" s="168"/>
      <c r="AB23" s="168"/>
      <c r="AC23" s="168"/>
      <c r="AD23" s="168"/>
      <c r="AE23" s="168"/>
      <c r="AF23" s="168"/>
      <c r="AG23" s="168"/>
      <c r="AH23" s="168"/>
      <c r="AI23" s="164" t="s">
        <v>1489</v>
      </c>
      <c r="AJ23" s="165"/>
      <c r="AK23" s="165"/>
      <c r="AL23" s="165"/>
      <c r="AM23" s="165"/>
      <c r="AN23" s="165"/>
      <c r="AO23" s="165"/>
      <c r="AP23" s="165"/>
      <c r="AQ23" s="165"/>
      <c r="AR23" s="165"/>
      <c r="AS23" s="165"/>
      <c r="AT23" s="165"/>
      <c r="AU23" s="164"/>
      <c r="AV23" s="165"/>
      <c r="AW23" s="165"/>
      <c r="AX23" s="165"/>
      <c r="AY23" s="165"/>
      <c r="AZ23" s="165"/>
      <c r="BA23" s="165"/>
      <c r="BB23" s="165"/>
      <c r="BC23" s="165"/>
      <c r="BD23" s="165"/>
      <c r="BE23" s="165"/>
      <c r="BF23" s="165"/>
      <c r="BG23" s="162"/>
    </row>
    <row r="24" spans="1:59" ht="72.5" x14ac:dyDescent="0.35">
      <c r="A24" s="167">
        <f t="shared" si="10"/>
        <v>18</v>
      </c>
      <c r="B24" s="207">
        <v>7</v>
      </c>
      <c r="C24" s="229" t="s">
        <v>1641</v>
      </c>
      <c r="D24" s="219" t="s">
        <v>1416</v>
      </c>
      <c r="E24" s="218" t="s">
        <v>1449</v>
      </c>
      <c r="F24" s="163" t="s">
        <v>1439</v>
      </c>
      <c r="G24" s="166" t="s">
        <v>1515</v>
      </c>
      <c r="H24" s="163"/>
      <c r="I24" s="166" t="s">
        <v>1516</v>
      </c>
      <c r="J24" s="163"/>
      <c r="K24" s="164" t="s">
        <v>1494</v>
      </c>
      <c r="L24" s="165">
        <v>0.8</v>
      </c>
      <c r="M24" s="165">
        <f t="shared" ref="M24:V24" si="21">+L24+1%</f>
        <v>0.81</v>
      </c>
      <c r="N24" s="165">
        <f t="shared" si="21"/>
        <v>0.82000000000000006</v>
      </c>
      <c r="O24" s="165">
        <f t="shared" si="21"/>
        <v>0.83000000000000007</v>
      </c>
      <c r="P24" s="165">
        <f t="shared" si="21"/>
        <v>0.84000000000000008</v>
      </c>
      <c r="Q24" s="165">
        <f t="shared" si="21"/>
        <v>0.85000000000000009</v>
      </c>
      <c r="R24" s="165">
        <f t="shared" si="21"/>
        <v>0.8600000000000001</v>
      </c>
      <c r="S24" s="165">
        <f t="shared" si="21"/>
        <v>0.87000000000000011</v>
      </c>
      <c r="T24" s="165">
        <f t="shared" si="21"/>
        <v>0.88000000000000012</v>
      </c>
      <c r="U24" s="165">
        <f t="shared" si="21"/>
        <v>0.89000000000000012</v>
      </c>
      <c r="V24" s="165">
        <f t="shared" si="21"/>
        <v>0.90000000000000013</v>
      </c>
      <c r="W24" s="164"/>
      <c r="X24" s="163"/>
      <c r="Y24" s="163"/>
      <c r="Z24" s="163"/>
      <c r="AA24" s="163"/>
      <c r="AB24" s="163"/>
      <c r="AC24" s="163"/>
      <c r="AD24" s="163"/>
      <c r="AE24" s="163"/>
      <c r="AF24" s="163"/>
      <c r="AG24" s="163"/>
      <c r="AH24" s="163"/>
      <c r="AI24" s="164"/>
      <c r="AJ24" s="163"/>
      <c r="AK24" s="163"/>
      <c r="AL24" s="163"/>
      <c r="AM24" s="163"/>
      <c r="AN24" s="163"/>
      <c r="AO24" s="163"/>
      <c r="AP24" s="163"/>
      <c r="AQ24" s="163"/>
      <c r="AR24" s="163"/>
      <c r="AS24" s="163"/>
      <c r="AT24" s="163"/>
      <c r="AU24" s="164"/>
      <c r="AV24" s="163"/>
      <c r="AW24" s="163"/>
      <c r="AX24" s="163"/>
      <c r="AY24" s="163"/>
      <c r="AZ24" s="163"/>
      <c r="BA24" s="163"/>
      <c r="BB24" s="163"/>
      <c r="BC24" s="163"/>
      <c r="BD24" s="163"/>
      <c r="BE24" s="163"/>
      <c r="BF24" s="163"/>
      <c r="BG24" s="162"/>
    </row>
    <row r="25" spans="1:59" ht="72.5" x14ac:dyDescent="0.35">
      <c r="A25" s="167">
        <f t="shared" si="10"/>
        <v>19</v>
      </c>
      <c r="B25" s="207">
        <v>7</v>
      </c>
      <c r="C25" s="229" t="s">
        <v>1641</v>
      </c>
      <c r="D25" s="219" t="s">
        <v>1416</v>
      </c>
      <c r="E25" s="218" t="s">
        <v>1450</v>
      </c>
      <c r="F25" s="163" t="s">
        <v>1440</v>
      </c>
      <c r="G25" s="166" t="s">
        <v>1515</v>
      </c>
      <c r="H25" s="163"/>
      <c r="I25" s="166" t="s">
        <v>1516</v>
      </c>
      <c r="J25" s="163"/>
      <c r="K25" s="164" t="s">
        <v>1495</v>
      </c>
      <c r="L25" s="163">
        <v>15</v>
      </c>
      <c r="M25" s="163">
        <f t="shared" ref="M25:V25" si="22">+L25-1</f>
        <v>14</v>
      </c>
      <c r="N25" s="163">
        <f t="shared" si="22"/>
        <v>13</v>
      </c>
      <c r="O25" s="163">
        <f t="shared" si="22"/>
        <v>12</v>
      </c>
      <c r="P25" s="163">
        <f t="shared" si="22"/>
        <v>11</v>
      </c>
      <c r="Q25" s="163">
        <f t="shared" si="22"/>
        <v>10</v>
      </c>
      <c r="R25" s="163">
        <f t="shared" si="22"/>
        <v>9</v>
      </c>
      <c r="S25" s="163">
        <f t="shared" si="22"/>
        <v>8</v>
      </c>
      <c r="T25" s="163">
        <f t="shared" si="22"/>
        <v>7</v>
      </c>
      <c r="U25" s="163">
        <f t="shared" si="22"/>
        <v>6</v>
      </c>
      <c r="V25" s="163">
        <f t="shared" si="22"/>
        <v>5</v>
      </c>
      <c r="W25" s="164"/>
      <c r="X25" s="163"/>
      <c r="Y25" s="163"/>
      <c r="Z25" s="163"/>
      <c r="AA25" s="163"/>
      <c r="AB25" s="163"/>
      <c r="AC25" s="163"/>
      <c r="AD25" s="163"/>
      <c r="AE25" s="163"/>
      <c r="AF25" s="163"/>
      <c r="AG25" s="163"/>
      <c r="AH25" s="163"/>
      <c r="AI25" s="164"/>
      <c r="AJ25" s="163"/>
      <c r="AK25" s="163"/>
      <c r="AL25" s="163"/>
      <c r="AM25" s="163"/>
      <c r="AN25" s="163"/>
      <c r="AO25" s="163"/>
      <c r="AP25" s="163"/>
      <c r="AQ25" s="163"/>
      <c r="AR25" s="163"/>
      <c r="AS25" s="163"/>
      <c r="AT25" s="163"/>
      <c r="AU25" s="164"/>
      <c r="AV25" s="163"/>
      <c r="AW25" s="163"/>
      <c r="AX25" s="163"/>
      <c r="AY25" s="163"/>
      <c r="AZ25" s="163"/>
      <c r="BA25" s="163"/>
      <c r="BB25" s="163"/>
      <c r="BC25" s="163"/>
      <c r="BD25" s="163"/>
      <c r="BE25" s="163"/>
      <c r="BF25" s="163"/>
      <c r="BG25" s="162"/>
    </row>
    <row r="26" spans="1:59" ht="58" x14ac:dyDescent="0.35">
      <c r="A26" s="167">
        <f t="shared" si="10"/>
        <v>20</v>
      </c>
      <c r="B26" s="207">
        <v>8</v>
      </c>
      <c r="C26" s="229" t="s">
        <v>1641</v>
      </c>
      <c r="D26" s="219" t="s">
        <v>1417</v>
      </c>
      <c r="E26" s="218" t="s">
        <v>1564</v>
      </c>
      <c r="F26" s="163" t="s">
        <v>1441</v>
      </c>
      <c r="G26" s="166" t="s">
        <v>948</v>
      </c>
      <c r="H26" s="163"/>
      <c r="I26" s="166" t="s">
        <v>948</v>
      </c>
      <c r="J26" s="163"/>
      <c r="K26" s="164" t="s">
        <v>1496</v>
      </c>
      <c r="L26" s="165">
        <v>0.2</v>
      </c>
      <c r="M26" s="165">
        <f t="shared" ref="M26:V26" si="23">+L26-1%</f>
        <v>0.19</v>
      </c>
      <c r="N26" s="165">
        <f t="shared" si="23"/>
        <v>0.18</v>
      </c>
      <c r="O26" s="165">
        <f t="shared" si="23"/>
        <v>0.16999999999999998</v>
      </c>
      <c r="P26" s="165">
        <f t="shared" si="23"/>
        <v>0.15999999999999998</v>
      </c>
      <c r="Q26" s="165">
        <f t="shared" si="23"/>
        <v>0.14999999999999997</v>
      </c>
      <c r="R26" s="165">
        <f t="shared" si="23"/>
        <v>0.13999999999999996</v>
      </c>
      <c r="S26" s="165">
        <f t="shared" si="23"/>
        <v>0.12999999999999995</v>
      </c>
      <c r="T26" s="165">
        <f t="shared" si="23"/>
        <v>0.11999999999999995</v>
      </c>
      <c r="U26" s="165">
        <f t="shared" si="23"/>
        <v>0.10999999999999996</v>
      </c>
      <c r="V26" s="165">
        <f t="shared" si="23"/>
        <v>9.9999999999999964E-2</v>
      </c>
      <c r="W26" s="164" t="s">
        <v>1497</v>
      </c>
      <c r="X26" s="165">
        <v>0.95</v>
      </c>
      <c r="Y26" s="165">
        <v>0.95</v>
      </c>
      <c r="Z26" s="165">
        <v>0.95</v>
      </c>
      <c r="AA26" s="165">
        <v>0.95</v>
      </c>
      <c r="AB26" s="165">
        <v>0.95</v>
      </c>
      <c r="AC26" s="165">
        <v>0.95</v>
      </c>
      <c r="AD26" s="165">
        <v>0.95</v>
      </c>
      <c r="AE26" s="165">
        <v>0.95</v>
      </c>
      <c r="AF26" s="165">
        <v>0.95</v>
      </c>
      <c r="AG26" s="165">
        <v>0.95</v>
      </c>
      <c r="AH26" s="165">
        <v>0.95</v>
      </c>
      <c r="AI26" s="164" t="s">
        <v>1498</v>
      </c>
      <c r="AJ26" s="165">
        <v>0.65</v>
      </c>
      <c r="AK26" s="165">
        <v>0.65</v>
      </c>
      <c r="AL26" s="165">
        <v>0.65</v>
      </c>
      <c r="AM26" s="165">
        <v>0.65</v>
      </c>
      <c r="AN26" s="165">
        <v>0.65</v>
      </c>
      <c r="AO26" s="165">
        <v>0.65</v>
      </c>
      <c r="AP26" s="165">
        <v>0.65</v>
      </c>
      <c r="AQ26" s="165">
        <v>0.65</v>
      </c>
      <c r="AR26" s="165">
        <v>0.65</v>
      </c>
      <c r="AS26" s="165">
        <v>0.65</v>
      </c>
      <c r="AT26" s="165">
        <v>0.65</v>
      </c>
      <c r="AU26" s="164"/>
      <c r="AV26" s="163"/>
      <c r="AW26" s="163"/>
      <c r="AX26" s="163"/>
      <c r="AY26" s="163"/>
      <c r="AZ26" s="163"/>
      <c r="BA26" s="163"/>
      <c r="BB26" s="163"/>
      <c r="BC26" s="163"/>
      <c r="BD26" s="163"/>
      <c r="BE26" s="163"/>
      <c r="BF26" s="163"/>
      <c r="BG26" s="162"/>
    </row>
    <row r="27" spans="1:59" ht="72.5" x14ac:dyDescent="0.35">
      <c r="A27" s="167">
        <f t="shared" si="10"/>
        <v>21</v>
      </c>
      <c r="B27" s="207">
        <v>8</v>
      </c>
      <c r="C27" s="229" t="s">
        <v>1641</v>
      </c>
      <c r="D27" s="219" t="s">
        <v>1417</v>
      </c>
      <c r="E27" s="218" t="s">
        <v>1451</v>
      </c>
      <c r="F27" s="163" t="s">
        <v>1442</v>
      </c>
      <c r="G27" s="166" t="s">
        <v>1515</v>
      </c>
      <c r="H27" s="163"/>
      <c r="I27" s="166" t="s">
        <v>1516</v>
      </c>
      <c r="J27" s="163"/>
      <c r="K27" s="164" t="s">
        <v>1501</v>
      </c>
      <c r="L27" s="165">
        <v>0.4</v>
      </c>
      <c r="M27" s="165">
        <f t="shared" ref="M27:V27" si="24">+L27+1%</f>
        <v>0.41000000000000003</v>
      </c>
      <c r="N27" s="165">
        <f t="shared" si="24"/>
        <v>0.42000000000000004</v>
      </c>
      <c r="O27" s="165">
        <f t="shared" si="24"/>
        <v>0.43000000000000005</v>
      </c>
      <c r="P27" s="165">
        <f t="shared" si="24"/>
        <v>0.44000000000000006</v>
      </c>
      <c r="Q27" s="165">
        <f t="shared" si="24"/>
        <v>0.45000000000000007</v>
      </c>
      <c r="R27" s="165">
        <f t="shared" si="24"/>
        <v>0.46000000000000008</v>
      </c>
      <c r="S27" s="165">
        <f t="shared" si="24"/>
        <v>0.47000000000000008</v>
      </c>
      <c r="T27" s="165">
        <f t="shared" si="24"/>
        <v>0.48000000000000009</v>
      </c>
      <c r="U27" s="165">
        <f t="shared" si="24"/>
        <v>0.4900000000000001</v>
      </c>
      <c r="V27" s="165">
        <f t="shared" si="24"/>
        <v>0.50000000000000011</v>
      </c>
      <c r="W27" s="164" t="s">
        <v>1527</v>
      </c>
      <c r="X27" s="165">
        <v>0.2</v>
      </c>
      <c r="Y27" s="165">
        <v>0.2</v>
      </c>
      <c r="Z27" s="165">
        <v>0.2</v>
      </c>
      <c r="AA27" s="165">
        <v>0.2</v>
      </c>
      <c r="AB27" s="165">
        <v>0.2</v>
      </c>
      <c r="AC27" s="165">
        <v>0.2</v>
      </c>
      <c r="AD27" s="165">
        <v>0.2</v>
      </c>
      <c r="AE27" s="165">
        <v>0.2</v>
      </c>
      <c r="AF27" s="165">
        <v>0.2</v>
      </c>
      <c r="AG27" s="165">
        <v>0.2</v>
      </c>
      <c r="AH27" s="165">
        <v>0.2</v>
      </c>
      <c r="AI27" s="164" t="s">
        <v>1526</v>
      </c>
      <c r="AJ27" s="165">
        <v>0.1</v>
      </c>
      <c r="AK27" s="165">
        <v>0.1</v>
      </c>
      <c r="AL27" s="165">
        <v>0.1</v>
      </c>
      <c r="AM27" s="165">
        <v>0.1</v>
      </c>
      <c r="AN27" s="165">
        <v>0.1</v>
      </c>
      <c r="AO27" s="165">
        <v>0.1</v>
      </c>
      <c r="AP27" s="165">
        <v>0.1</v>
      </c>
      <c r="AQ27" s="165">
        <v>0.1</v>
      </c>
      <c r="AR27" s="165">
        <v>0.1</v>
      </c>
      <c r="AS27" s="165">
        <v>0.1</v>
      </c>
      <c r="AT27" s="165">
        <v>0.1</v>
      </c>
      <c r="AU27" s="164" t="s">
        <v>1525</v>
      </c>
      <c r="AV27" s="165">
        <v>0.1</v>
      </c>
      <c r="AW27" s="165">
        <f t="shared" ref="AW27:BF27" si="25">+AV27+1%</f>
        <v>0.11</v>
      </c>
      <c r="AX27" s="165">
        <f t="shared" si="25"/>
        <v>0.12</v>
      </c>
      <c r="AY27" s="165">
        <f t="shared" si="25"/>
        <v>0.13</v>
      </c>
      <c r="AZ27" s="165">
        <f t="shared" si="25"/>
        <v>0.14000000000000001</v>
      </c>
      <c r="BA27" s="165">
        <f t="shared" si="25"/>
        <v>0.15000000000000002</v>
      </c>
      <c r="BB27" s="165">
        <f t="shared" si="25"/>
        <v>0.16000000000000003</v>
      </c>
      <c r="BC27" s="165">
        <f t="shared" si="25"/>
        <v>0.17000000000000004</v>
      </c>
      <c r="BD27" s="165">
        <f t="shared" si="25"/>
        <v>0.18000000000000005</v>
      </c>
      <c r="BE27" s="165">
        <f t="shared" si="25"/>
        <v>0.19000000000000006</v>
      </c>
      <c r="BF27" s="165">
        <f t="shared" si="25"/>
        <v>0.20000000000000007</v>
      </c>
      <c r="BG27" s="162"/>
    </row>
    <row r="28" spans="1:59" ht="87" x14ac:dyDescent="0.35">
      <c r="A28" s="167">
        <f t="shared" si="10"/>
        <v>22</v>
      </c>
      <c r="B28" s="207">
        <v>8</v>
      </c>
      <c r="C28" s="229" t="s">
        <v>1641</v>
      </c>
      <c r="D28" s="219" t="s">
        <v>1417</v>
      </c>
      <c r="E28" s="218" t="s">
        <v>1452</v>
      </c>
      <c r="F28" s="163" t="s">
        <v>1443</v>
      </c>
      <c r="G28" s="166" t="s">
        <v>1515</v>
      </c>
      <c r="H28" s="163"/>
      <c r="I28" s="166" t="s">
        <v>1516</v>
      </c>
      <c r="J28" s="163"/>
      <c r="K28" s="164" t="s">
        <v>1502</v>
      </c>
      <c r="L28" s="165">
        <v>0.2</v>
      </c>
      <c r="M28" s="165">
        <f t="shared" ref="M28:V28" si="26">+L28+2%</f>
        <v>0.22</v>
      </c>
      <c r="N28" s="165">
        <f t="shared" si="26"/>
        <v>0.24</v>
      </c>
      <c r="O28" s="165">
        <f t="shared" si="26"/>
        <v>0.26</v>
      </c>
      <c r="P28" s="165">
        <f t="shared" si="26"/>
        <v>0.28000000000000003</v>
      </c>
      <c r="Q28" s="165">
        <f t="shared" si="26"/>
        <v>0.30000000000000004</v>
      </c>
      <c r="R28" s="165">
        <f t="shared" si="26"/>
        <v>0.32000000000000006</v>
      </c>
      <c r="S28" s="165">
        <f t="shared" si="26"/>
        <v>0.34000000000000008</v>
      </c>
      <c r="T28" s="165">
        <f t="shared" si="26"/>
        <v>0.3600000000000001</v>
      </c>
      <c r="U28" s="165">
        <f t="shared" si="26"/>
        <v>0.38000000000000012</v>
      </c>
      <c r="V28" s="165">
        <f t="shared" si="26"/>
        <v>0.40000000000000013</v>
      </c>
      <c r="W28" s="164" t="s">
        <v>1503</v>
      </c>
      <c r="X28" s="165">
        <v>0.1</v>
      </c>
      <c r="Y28" s="165">
        <f t="shared" ref="Y28:AH28" si="27">+X28-1%</f>
        <v>9.0000000000000011E-2</v>
      </c>
      <c r="Z28" s="165">
        <f t="shared" si="27"/>
        <v>8.0000000000000016E-2</v>
      </c>
      <c r="AA28" s="165">
        <f t="shared" si="27"/>
        <v>7.0000000000000021E-2</v>
      </c>
      <c r="AB28" s="165">
        <f t="shared" si="27"/>
        <v>6.0000000000000019E-2</v>
      </c>
      <c r="AC28" s="165">
        <f t="shared" si="27"/>
        <v>5.0000000000000017E-2</v>
      </c>
      <c r="AD28" s="165">
        <f t="shared" si="27"/>
        <v>4.0000000000000015E-2</v>
      </c>
      <c r="AE28" s="165">
        <f t="shared" si="27"/>
        <v>3.0000000000000013E-2</v>
      </c>
      <c r="AF28" s="165">
        <f t="shared" si="27"/>
        <v>2.0000000000000011E-2</v>
      </c>
      <c r="AG28" s="165">
        <f t="shared" si="27"/>
        <v>1.0000000000000011E-2</v>
      </c>
      <c r="AH28" s="165">
        <f t="shared" si="27"/>
        <v>0</v>
      </c>
      <c r="AI28" s="164"/>
      <c r="AJ28" s="163"/>
      <c r="AK28" s="163"/>
      <c r="AL28" s="163"/>
      <c r="AM28" s="163"/>
      <c r="AN28" s="163"/>
      <c r="AO28" s="163"/>
      <c r="AP28" s="163"/>
      <c r="AQ28" s="163"/>
      <c r="AR28" s="163"/>
      <c r="AS28" s="163"/>
      <c r="AT28" s="163"/>
      <c r="AU28" s="164"/>
      <c r="AV28" s="163"/>
      <c r="AW28" s="163"/>
      <c r="AX28" s="163"/>
      <c r="AY28" s="163"/>
      <c r="AZ28" s="163"/>
      <c r="BA28" s="163"/>
      <c r="BB28" s="163"/>
      <c r="BC28" s="163"/>
      <c r="BD28" s="163"/>
      <c r="BE28" s="163"/>
      <c r="BF28" s="163"/>
      <c r="BG28" s="162"/>
    </row>
    <row r="29" spans="1:59" ht="43.5" x14ac:dyDescent="0.35">
      <c r="A29" s="167">
        <f t="shared" si="10"/>
        <v>23</v>
      </c>
      <c r="B29" s="207">
        <v>9</v>
      </c>
      <c r="C29" s="229" t="s">
        <v>1641</v>
      </c>
      <c r="D29" s="219" t="s">
        <v>1444</v>
      </c>
      <c r="E29" s="218" t="s">
        <v>1453</v>
      </c>
      <c r="F29" s="163" t="s">
        <v>1524</v>
      </c>
      <c r="G29" s="166" t="s">
        <v>1515</v>
      </c>
      <c r="H29" s="163"/>
      <c r="I29" s="166" t="s">
        <v>1516</v>
      </c>
      <c r="J29" s="163"/>
      <c r="K29" s="164" t="s">
        <v>1504</v>
      </c>
      <c r="L29" s="165">
        <v>0.3</v>
      </c>
      <c r="M29" s="165">
        <f t="shared" ref="M29:V29" si="28">+L29-1%</f>
        <v>0.28999999999999998</v>
      </c>
      <c r="N29" s="165">
        <f t="shared" si="28"/>
        <v>0.27999999999999997</v>
      </c>
      <c r="O29" s="165">
        <f t="shared" si="28"/>
        <v>0.26999999999999996</v>
      </c>
      <c r="P29" s="165">
        <f t="shared" si="28"/>
        <v>0.25999999999999995</v>
      </c>
      <c r="Q29" s="165">
        <f t="shared" si="28"/>
        <v>0.24999999999999994</v>
      </c>
      <c r="R29" s="165">
        <f t="shared" si="28"/>
        <v>0.23999999999999994</v>
      </c>
      <c r="S29" s="165">
        <f t="shared" si="28"/>
        <v>0.22999999999999993</v>
      </c>
      <c r="T29" s="165">
        <f t="shared" si="28"/>
        <v>0.21999999999999992</v>
      </c>
      <c r="U29" s="165">
        <f t="shared" si="28"/>
        <v>0.20999999999999991</v>
      </c>
      <c r="V29" s="165">
        <f t="shared" si="28"/>
        <v>0.1999999999999999</v>
      </c>
      <c r="W29" s="164"/>
      <c r="X29" s="165"/>
      <c r="Y29" s="165"/>
      <c r="Z29" s="165"/>
      <c r="AA29" s="165"/>
      <c r="AB29" s="165"/>
      <c r="AC29" s="165"/>
      <c r="AD29" s="165"/>
      <c r="AE29" s="165"/>
      <c r="AF29" s="165"/>
      <c r="AG29" s="165"/>
      <c r="AH29" s="165"/>
      <c r="AI29" s="164"/>
      <c r="AJ29" s="165"/>
      <c r="AK29" s="165"/>
      <c r="AL29" s="165"/>
      <c r="AM29" s="165"/>
      <c r="AN29" s="165"/>
      <c r="AO29" s="165"/>
      <c r="AP29" s="165"/>
      <c r="AQ29" s="165"/>
      <c r="AR29" s="165"/>
      <c r="AS29" s="165"/>
      <c r="AT29" s="165"/>
      <c r="AU29" s="164"/>
      <c r="AV29" s="165">
        <v>0.2</v>
      </c>
      <c r="AW29" s="165">
        <f t="shared" ref="AW29:BF29" si="29">+AV29-2%</f>
        <v>0.18000000000000002</v>
      </c>
      <c r="AX29" s="165">
        <f t="shared" si="29"/>
        <v>0.16000000000000003</v>
      </c>
      <c r="AY29" s="165">
        <f t="shared" si="29"/>
        <v>0.14000000000000004</v>
      </c>
      <c r="AZ29" s="165">
        <f t="shared" si="29"/>
        <v>0.12000000000000004</v>
      </c>
      <c r="BA29" s="165">
        <f t="shared" si="29"/>
        <v>0.10000000000000003</v>
      </c>
      <c r="BB29" s="165">
        <f t="shared" si="29"/>
        <v>8.0000000000000029E-2</v>
      </c>
      <c r="BC29" s="165">
        <f t="shared" si="29"/>
        <v>6.0000000000000026E-2</v>
      </c>
      <c r="BD29" s="165">
        <f t="shared" si="29"/>
        <v>4.0000000000000022E-2</v>
      </c>
      <c r="BE29" s="165">
        <f t="shared" si="29"/>
        <v>2.0000000000000021E-2</v>
      </c>
      <c r="BF29" s="165">
        <f t="shared" si="29"/>
        <v>0</v>
      </c>
      <c r="BG29" s="162"/>
    </row>
    <row r="30" spans="1:59" ht="58" x14ac:dyDescent="0.35">
      <c r="A30" s="167">
        <f t="shared" si="10"/>
        <v>24</v>
      </c>
      <c r="B30" s="207">
        <v>9</v>
      </c>
      <c r="C30" s="229" t="s">
        <v>1641</v>
      </c>
      <c r="D30" s="219" t="s">
        <v>1444</v>
      </c>
      <c r="E30" s="218" t="s">
        <v>1454</v>
      </c>
      <c r="F30" s="163" t="s">
        <v>1523</v>
      </c>
      <c r="G30" s="166" t="s">
        <v>1515</v>
      </c>
      <c r="H30" s="163"/>
      <c r="I30" s="166" t="s">
        <v>1516</v>
      </c>
      <c r="J30" s="163"/>
      <c r="K30" s="164" t="s">
        <v>1505</v>
      </c>
      <c r="L30" s="165">
        <v>0.5</v>
      </c>
      <c r="M30" s="165">
        <f t="shared" ref="M30:V30" si="30">+L30+1%</f>
        <v>0.51</v>
      </c>
      <c r="N30" s="165">
        <f t="shared" si="30"/>
        <v>0.52</v>
      </c>
      <c r="O30" s="165">
        <f t="shared" si="30"/>
        <v>0.53</v>
      </c>
      <c r="P30" s="165">
        <f t="shared" si="30"/>
        <v>0.54</v>
      </c>
      <c r="Q30" s="165">
        <f t="shared" si="30"/>
        <v>0.55000000000000004</v>
      </c>
      <c r="R30" s="165">
        <f t="shared" si="30"/>
        <v>0.56000000000000005</v>
      </c>
      <c r="S30" s="165">
        <f t="shared" si="30"/>
        <v>0.57000000000000006</v>
      </c>
      <c r="T30" s="165">
        <f t="shared" si="30"/>
        <v>0.58000000000000007</v>
      </c>
      <c r="U30" s="165">
        <f t="shared" si="30"/>
        <v>0.59000000000000008</v>
      </c>
      <c r="V30" s="165">
        <f t="shared" si="30"/>
        <v>0.60000000000000009</v>
      </c>
      <c r="W30" s="164" t="s">
        <v>1506</v>
      </c>
      <c r="X30" s="165">
        <v>0.3</v>
      </c>
      <c r="Y30" s="165">
        <f t="shared" ref="Y30:AH30" si="31">+X30+1%</f>
        <v>0.31</v>
      </c>
      <c r="Z30" s="165">
        <f t="shared" si="31"/>
        <v>0.32</v>
      </c>
      <c r="AA30" s="165">
        <f t="shared" si="31"/>
        <v>0.33</v>
      </c>
      <c r="AB30" s="165">
        <f t="shared" si="31"/>
        <v>0.34</v>
      </c>
      <c r="AC30" s="165">
        <f t="shared" si="31"/>
        <v>0.35000000000000003</v>
      </c>
      <c r="AD30" s="165">
        <f t="shared" si="31"/>
        <v>0.36000000000000004</v>
      </c>
      <c r="AE30" s="165">
        <f t="shared" si="31"/>
        <v>0.37000000000000005</v>
      </c>
      <c r="AF30" s="165">
        <f t="shared" si="31"/>
        <v>0.38000000000000006</v>
      </c>
      <c r="AG30" s="165">
        <f t="shared" si="31"/>
        <v>0.39000000000000007</v>
      </c>
      <c r="AH30" s="165">
        <f t="shared" si="31"/>
        <v>0.40000000000000008</v>
      </c>
      <c r="AI30" s="164" t="s">
        <v>1507</v>
      </c>
      <c r="AJ30" s="165">
        <v>0.3</v>
      </c>
      <c r="AK30" s="165">
        <f t="shared" ref="AK30:AT30" si="32">+AJ30+1%</f>
        <v>0.31</v>
      </c>
      <c r="AL30" s="165">
        <f t="shared" si="32"/>
        <v>0.32</v>
      </c>
      <c r="AM30" s="165">
        <f t="shared" si="32"/>
        <v>0.33</v>
      </c>
      <c r="AN30" s="165">
        <f t="shared" si="32"/>
        <v>0.34</v>
      </c>
      <c r="AO30" s="165">
        <f t="shared" si="32"/>
        <v>0.35000000000000003</v>
      </c>
      <c r="AP30" s="165">
        <f t="shared" si="32"/>
        <v>0.36000000000000004</v>
      </c>
      <c r="AQ30" s="165">
        <f t="shared" si="32"/>
        <v>0.37000000000000005</v>
      </c>
      <c r="AR30" s="165">
        <f t="shared" si="32"/>
        <v>0.38000000000000006</v>
      </c>
      <c r="AS30" s="165">
        <f t="shared" si="32"/>
        <v>0.39000000000000007</v>
      </c>
      <c r="AT30" s="165">
        <f t="shared" si="32"/>
        <v>0.40000000000000008</v>
      </c>
      <c r="AU30" s="164" t="s">
        <v>1508</v>
      </c>
      <c r="AV30" s="165">
        <v>0.7</v>
      </c>
      <c r="AW30" s="165">
        <v>0.7</v>
      </c>
      <c r="AX30" s="165">
        <v>0.7</v>
      </c>
      <c r="AY30" s="165">
        <v>0.7</v>
      </c>
      <c r="AZ30" s="165">
        <v>0.7</v>
      </c>
      <c r="BA30" s="165">
        <v>0.7</v>
      </c>
      <c r="BB30" s="165">
        <v>0.7</v>
      </c>
      <c r="BC30" s="165">
        <v>0.7</v>
      </c>
      <c r="BD30" s="165">
        <v>0.7</v>
      </c>
      <c r="BE30" s="165">
        <v>0.7</v>
      </c>
      <c r="BF30" s="165">
        <v>0.7</v>
      </c>
      <c r="BG30" s="162"/>
    </row>
    <row r="31" spans="1:59" ht="58" x14ac:dyDescent="0.35">
      <c r="A31" s="167">
        <f t="shared" si="10"/>
        <v>25</v>
      </c>
      <c r="B31" s="207">
        <v>9</v>
      </c>
      <c r="C31" s="229" t="s">
        <v>1641</v>
      </c>
      <c r="D31" s="219" t="s">
        <v>1444</v>
      </c>
      <c r="E31" s="218" t="s">
        <v>1455</v>
      </c>
      <c r="F31" s="163" t="s">
        <v>1445</v>
      </c>
      <c r="G31" s="166" t="s">
        <v>1515</v>
      </c>
      <c r="H31" s="163"/>
      <c r="I31" s="166" t="s">
        <v>1516</v>
      </c>
      <c r="J31" s="163"/>
      <c r="K31" s="164" t="s">
        <v>1509</v>
      </c>
      <c r="L31" s="165">
        <v>0.95</v>
      </c>
      <c r="M31" s="165">
        <v>0.95</v>
      </c>
      <c r="N31" s="165">
        <v>0.95</v>
      </c>
      <c r="O31" s="165">
        <v>0.95</v>
      </c>
      <c r="P31" s="165">
        <v>0.95</v>
      </c>
      <c r="Q31" s="165">
        <v>0.95</v>
      </c>
      <c r="R31" s="165">
        <v>0.95</v>
      </c>
      <c r="S31" s="165">
        <v>0.95</v>
      </c>
      <c r="T31" s="165">
        <v>0.95</v>
      </c>
      <c r="U31" s="165">
        <v>0.95</v>
      </c>
      <c r="V31" s="165">
        <v>0.95</v>
      </c>
      <c r="W31" s="164"/>
      <c r="X31" s="163"/>
      <c r="Y31" s="163"/>
      <c r="Z31" s="163"/>
      <c r="AA31" s="163"/>
      <c r="AB31" s="163"/>
      <c r="AC31" s="163"/>
      <c r="AD31" s="163"/>
      <c r="AE31" s="163"/>
      <c r="AF31" s="163"/>
      <c r="AG31" s="163"/>
      <c r="AH31" s="163"/>
      <c r="AI31" s="164"/>
      <c r="AJ31" s="163"/>
      <c r="AK31" s="163"/>
      <c r="AL31" s="163"/>
      <c r="AM31" s="163"/>
      <c r="AN31" s="163"/>
      <c r="AO31" s="163"/>
      <c r="AP31" s="163"/>
      <c r="AQ31" s="163"/>
      <c r="AR31" s="163"/>
      <c r="AS31" s="163"/>
      <c r="AT31" s="163"/>
      <c r="AU31" s="164"/>
      <c r="AV31" s="163"/>
      <c r="AW31" s="163"/>
      <c r="AX31" s="163"/>
      <c r="AY31" s="163"/>
      <c r="AZ31" s="163"/>
      <c r="BA31" s="163"/>
      <c r="BB31" s="163"/>
      <c r="BC31" s="163"/>
      <c r="BD31" s="163"/>
      <c r="BE31" s="163"/>
      <c r="BF31" s="163"/>
      <c r="BG31" s="162"/>
    </row>
    <row r="32" spans="1:59" x14ac:dyDescent="0.35">
      <c r="BG32" s="162"/>
    </row>
    <row r="33" spans="59:59" x14ac:dyDescent="0.35">
      <c r="BG33" s="162"/>
    </row>
    <row r="34" spans="59:59" x14ac:dyDescent="0.35">
      <c r="BG34" s="162"/>
    </row>
    <row r="35" spans="59:59" x14ac:dyDescent="0.35">
      <c r="BG35" s="162"/>
    </row>
    <row r="36" spans="59:59" x14ac:dyDescent="0.35">
      <c r="BG36" s="162"/>
    </row>
    <row r="37" spans="59:59" x14ac:dyDescent="0.35">
      <c r="BG37" s="162"/>
    </row>
    <row r="38" spans="59:59" x14ac:dyDescent="0.35">
      <c r="BG38" s="162"/>
    </row>
  </sheetData>
  <pageMargins left="0.7" right="0.7" top="0.75" bottom="0.75" header="0.3" footer="0.3"/>
  <pageSetup scale="1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A4567-866E-442F-A8A5-68A9FCE8BA41}">
  <sheetPr>
    <tabColor theme="5" tint="0.79998168889431442"/>
  </sheetPr>
  <dimension ref="B2:BB337"/>
  <sheetViews>
    <sheetView showGridLines="0" view="pageBreakPreview" zoomScale="130" zoomScaleNormal="100" zoomScaleSheetLayoutView="130" workbookViewId="0">
      <pane ySplit="3" topLeftCell="A4" activePane="bottomLeft" state="frozen"/>
      <selection activeCell="F5" sqref="F5"/>
      <selection pane="bottomLeft"/>
    </sheetView>
  </sheetViews>
  <sheetFormatPr defaultRowHeight="13" x14ac:dyDescent="0.3"/>
  <cols>
    <col min="1" max="2" width="2.6328125" style="156" customWidth="1"/>
    <col min="3" max="3" width="29.7265625" style="156" bestFit="1" customWidth="1"/>
    <col min="4" max="16384" width="8.7265625" style="156"/>
  </cols>
  <sheetData>
    <row r="2" spans="2:54" x14ac:dyDescent="0.3">
      <c r="B2" s="223" t="s">
        <v>1647</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5"/>
    </row>
    <row r="3" spans="2:54" x14ac:dyDescent="0.3">
      <c r="B3" s="231" t="s">
        <v>1665</v>
      </c>
    </row>
    <row r="5" spans="2:54" x14ac:dyDescent="0.3">
      <c r="B5" s="220" t="s">
        <v>888</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2"/>
    </row>
    <row r="7" spans="2:54" x14ac:dyDescent="0.3">
      <c r="C7" s="179" t="s">
        <v>1618</v>
      </c>
    </row>
    <row r="8" spans="2:54" x14ac:dyDescent="0.3">
      <c r="D8" s="178">
        <f>E8-1</f>
        <v>2020</v>
      </c>
      <c r="E8" s="178">
        <f>F8-1</f>
        <v>2021</v>
      </c>
      <c r="F8" s="178">
        <f>G8-1</f>
        <v>2022</v>
      </c>
      <c r="G8" s="178">
        <v>2023</v>
      </c>
      <c r="H8" s="178">
        <f t="shared" ref="H8:N8" si="0">G8+1</f>
        <v>2024</v>
      </c>
      <c r="I8" s="178">
        <f t="shared" si="0"/>
        <v>2025</v>
      </c>
      <c r="J8" s="178">
        <f t="shared" si="0"/>
        <v>2026</v>
      </c>
      <c r="K8" s="178">
        <f t="shared" si="0"/>
        <v>2027</v>
      </c>
      <c r="L8" s="178">
        <f t="shared" si="0"/>
        <v>2028</v>
      </c>
      <c r="M8" s="178">
        <f t="shared" si="0"/>
        <v>2029</v>
      </c>
      <c r="N8" s="178">
        <f t="shared" si="0"/>
        <v>2030</v>
      </c>
    </row>
    <row r="9" spans="2:54" x14ac:dyDescent="0.3">
      <c r="C9" s="156" t="s">
        <v>1406</v>
      </c>
      <c r="D9" s="186">
        <f>+'Ongoing Monitoring'!L7</f>
        <v>15000</v>
      </c>
      <c r="E9" s="186">
        <f>+'Ongoing Monitoring'!M7</f>
        <v>14000</v>
      </c>
      <c r="F9" s="186">
        <f>+'Ongoing Monitoring'!N7</f>
        <v>13000</v>
      </c>
      <c r="G9" s="186">
        <f>+'Ongoing Monitoring'!O7</f>
        <v>12000</v>
      </c>
      <c r="H9" s="186">
        <f>+'Ongoing Monitoring'!P7</f>
        <v>11000</v>
      </c>
      <c r="I9" s="186">
        <f>+'Ongoing Monitoring'!Q7</f>
        <v>10000</v>
      </c>
      <c r="J9" s="186">
        <f>+'Ongoing Monitoring'!R7</f>
        <v>9000</v>
      </c>
      <c r="K9" s="186">
        <f>+'Ongoing Monitoring'!S7</f>
        <v>8000</v>
      </c>
      <c r="L9" s="186">
        <f>+'Ongoing Monitoring'!T7</f>
        <v>7000</v>
      </c>
      <c r="M9" s="186">
        <f>+'Ongoing Monitoring'!U7</f>
        <v>6000</v>
      </c>
      <c r="N9" s="186">
        <f>+'Ongoing Monitoring'!V7</f>
        <v>5000</v>
      </c>
    </row>
    <row r="10" spans="2:54" x14ac:dyDescent="0.3">
      <c r="C10" s="156" t="s">
        <v>1407</v>
      </c>
      <c r="D10" s="186">
        <f>+'Ongoing Monitoring'!X7</f>
        <v>15000</v>
      </c>
      <c r="E10" s="186">
        <f>+'Ongoing Monitoring'!Y7</f>
        <v>14000</v>
      </c>
      <c r="F10" s="186">
        <f>+'Ongoing Monitoring'!Z7</f>
        <v>13000</v>
      </c>
      <c r="G10" s="186">
        <f>+'Ongoing Monitoring'!AA7</f>
        <v>12000</v>
      </c>
      <c r="H10" s="186">
        <f>+'Ongoing Monitoring'!AB7</f>
        <v>11000</v>
      </c>
      <c r="I10" s="186">
        <f>+'Ongoing Monitoring'!AC7</f>
        <v>10000</v>
      </c>
      <c r="J10" s="186">
        <f>+'Ongoing Monitoring'!AD7</f>
        <v>9000</v>
      </c>
      <c r="K10" s="186">
        <f>+'Ongoing Monitoring'!AE7</f>
        <v>8000</v>
      </c>
      <c r="L10" s="186">
        <f>+'Ongoing Monitoring'!AF7</f>
        <v>7000</v>
      </c>
      <c r="M10" s="186">
        <f>+'Ongoing Monitoring'!AG7</f>
        <v>6000</v>
      </c>
      <c r="N10" s="186">
        <f>+'Ongoing Monitoring'!AH7</f>
        <v>5000</v>
      </c>
    </row>
    <row r="11" spans="2:54" x14ac:dyDescent="0.3">
      <c r="C11" s="156" t="s">
        <v>1408</v>
      </c>
      <c r="D11" s="186">
        <f>+'Ongoing Monitoring'!AJ7</f>
        <v>15000</v>
      </c>
      <c r="E11" s="186">
        <f>+'Ongoing Monitoring'!AK7</f>
        <v>14000</v>
      </c>
      <c r="F11" s="186">
        <f>+'Ongoing Monitoring'!AL7</f>
        <v>13000</v>
      </c>
      <c r="G11" s="186">
        <f>+'Ongoing Monitoring'!AM7</f>
        <v>12000</v>
      </c>
      <c r="H11" s="186">
        <f>+'Ongoing Monitoring'!AN7</f>
        <v>11000</v>
      </c>
      <c r="I11" s="186">
        <f>+'Ongoing Monitoring'!AO7</f>
        <v>10000</v>
      </c>
      <c r="J11" s="186">
        <f>+'Ongoing Monitoring'!AP7</f>
        <v>9000</v>
      </c>
      <c r="K11" s="186">
        <f>+'Ongoing Monitoring'!AQ7</f>
        <v>8000</v>
      </c>
      <c r="L11" s="186">
        <f>+'Ongoing Monitoring'!AR7</f>
        <v>7000</v>
      </c>
      <c r="M11" s="186">
        <f>+'Ongoing Monitoring'!AS7</f>
        <v>6000</v>
      </c>
      <c r="N11" s="186">
        <f>+'Ongoing Monitoring'!AT7</f>
        <v>5000</v>
      </c>
    </row>
    <row r="12" spans="2:54" x14ac:dyDescent="0.3">
      <c r="C12" s="179" t="s">
        <v>1520</v>
      </c>
      <c r="D12" s="188">
        <f t="shared" ref="D12:N12" si="1">+SUM(D9:D11)</f>
        <v>45000</v>
      </c>
      <c r="E12" s="188">
        <f t="shared" si="1"/>
        <v>42000</v>
      </c>
      <c r="F12" s="188">
        <f t="shared" si="1"/>
        <v>39000</v>
      </c>
      <c r="G12" s="188">
        <f t="shared" si="1"/>
        <v>36000</v>
      </c>
      <c r="H12" s="188">
        <f t="shared" si="1"/>
        <v>33000</v>
      </c>
      <c r="I12" s="188">
        <f t="shared" si="1"/>
        <v>30000</v>
      </c>
      <c r="J12" s="188">
        <f t="shared" si="1"/>
        <v>27000</v>
      </c>
      <c r="K12" s="188">
        <f t="shared" si="1"/>
        <v>24000</v>
      </c>
      <c r="L12" s="188">
        <f t="shared" si="1"/>
        <v>21000</v>
      </c>
      <c r="M12" s="188">
        <f t="shared" si="1"/>
        <v>18000</v>
      </c>
      <c r="N12" s="188">
        <f t="shared" si="1"/>
        <v>15000</v>
      </c>
    </row>
    <row r="30" spans="2:54" x14ac:dyDescent="0.3">
      <c r="B30" s="220" t="s">
        <v>1519</v>
      </c>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2"/>
    </row>
    <row r="32" spans="2:54" x14ac:dyDescent="0.3">
      <c r="C32" s="179" t="s">
        <v>1437</v>
      </c>
    </row>
    <row r="33" spans="3:14" x14ac:dyDescent="0.3">
      <c r="D33" s="178">
        <f>E33-1</f>
        <v>2020</v>
      </c>
      <c r="E33" s="178">
        <f>F33-1</f>
        <v>2021</v>
      </c>
      <c r="F33" s="178">
        <f>G33-1</f>
        <v>2022</v>
      </c>
      <c r="G33" s="178">
        <v>2023</v>
      </c>
      <c r="H33" s="178">
        <f t="shared" ref="H33:N33" si="2">G33+1</f>
        <v>2024</v>
      </c>
      <c r="I33" s="178">
        <f t="shared" si="2"/>
        <v>2025</v>
      </c>
      <c r="J33" s="178">
        <f t="shared" si="2"/>
        <v>2026</v>
      </c>
      <c r="K33" s="178">
        <f t="shared" si="2"/>
        <v>2027</v>
      </c>
      <c r="L33" s="178">
        <f t="shared" si="2"/>
        <v>2028</v>
      </c>
      <c r="M33" s="178">
        <f t="shared" si="2"/>
        <v>2029</v>
      </c>
      <c r="N33" s="178">
        <f t="shared" si="2"/>
        <v>2030</v>
      </c>
    </row>
    <row r="34" spans="3:14" x14ac:dyDescent="0.3">
      <c r="C34" s="156" t="s">
        <v>1617</v>
      </c>
      <c r="D34" s="186">
        <f>+'Ongoing Monitoring'!L8</f>
        <v>1000</v>
      </c>
      <c r="E34" s="186">
        <f>+'Ongoing Monitoring'!M8</f>
        <v>2000</v>
      </c>
      <c r="F34" s="186">
        <f>+'Ongoing Monitoring'!N8</f>
        <v>3000</v>
      </c>
      <c r="G34" s="186">
        <f>+'Ongoing Monitoring'!O8</f>
        <v>4000</v>
      </c>
      <c r="H34" s="186">
        <f>+'Ongoing Monitoring'!P8</f>
        <v>5000</v>
      </c>
      <c r="I34" s="186">
        <f>+'Ongoing Monitoring'!Q8</f>
        <v>6000</v>
      </c>
      <c r="J34" s="186">
        <f>+'Ongoing Monitoring'!R8</f>
        <v>7000</v>
      </c>
      <c r="K34" s="186">
        <f>+'Ongoing Monitoring'!S8</f>
        <v>8000</v>
      </c>
      <c r="L34" s="186">
        <f>+'Ongoing Monitoring'!T8</f>
        <v>9000</v>
      </c>
      <c r="M34" s="186">
        <f>+'Ongoing Monitoring'!U8</f>
        <v>10000</v>
      </c>
      <c r="N34" s="186">
        <f>+'Ongoing Monitoring'!V8</f>
        <v>11000</v>
      </c>
    </row>
    <row r="35" spans="3:14" x14ac:dyDescent="0.3">
      <c r="D35" s="186"/>
      <c r="E35" s="186"/>
      <c r="F35" s="186"/>
      <c r="G35" s="186"/>
      <c r="H35" s="186"/>
      <c r="I35" s="186"/>
      <c r="J35" s="186"/>
      <c r="K35" s="186"/>
      <c r="L35" s="186"/>
      <c r="M35" s="186"/>
      <c r="N35" s="186"/>
    </row>
    <row r="36" spans="3:14" x14ac:dyDescent="0.3">
      <c r="D36" s="186"/>
      <c r="E36" s="186"/>
      <c r="F36" s="186"/>
      <c r="G36" s="186"/>
      <c r="H36" s="186"/>
      <c r="I36" s="186"/>
      <c r="J36" s="186"/>
      <c r="K36" s="186"/>
      <c r="L36" s="186"/>
      <c r="M36" s="186"/>
      <c r="N36" s="186"/>
    </row>
    <row r="37" spans="3:14" x14ac:dyDescent="0.3">
      <c r="D37" s="186"/>
      <c r="E37" s="186"/>
      <c r="F37" s="186"/>
      <c r="G37" s="186"/>
      <c r="H37" s="186"/>
      <c r="I37" s="186"/>
      <c r="J37" s="186"/>
      <c r="K37" s="186"/>
      <c r="L37" s="186"/>
      <c r="M37" s="186"/>
      <c r="N37" s="186"/>
    </row>
    <row r="38" spans="3:14" x14ac:dyDescent="0.3">
      <c r="D38" s="186"/>
      <c r="E38" s="186"/>
      <c r="F38" s="186"/>
      <c r="G38" s="186"/>
      <c r="H38" s="186"/>
      <c r="I38" s="186"/>
      <c r="J38" s="186"/>
      <c r="K38" s="186"/>
      <c r="L38" s="186"/>
      <c r="M38" s="186"/>
      <c r="N38" s="186"/>
    </row>
    <row r="39" spans="3:14" x14ac:dyDescent="0.3">
      <c r="D39" s="186"/>
      <c r="E39" s="186"/>
      <c r="F39" s="186"/>
      <c r="G39" s="186"/>
      <c r="H39" s="186"/>
      <c r="I39" s="186"/>
      <c r="J39" s="186"/>
      <c r="K39" s="186"/>
      <c r="L39" s="186"/>
      <c r="M39" s="186"/>
      <c r="N39" s="186"/>
    </row>
    <row r="40" spans="3:14" x14ac:dyDescent="0.3">
      <c r="D40" s="186"/>
      <c r="E40" s="186"/>
      <c r="F40" s="186"/>
      <c r="G40" s="186"/>
      <c r="H40" s="186"/>
      <c r="I40" s="186"/>
      <c r="J40" s="186"/>
      <c r="K40" s="186"/>
      <c r="L40" s="186"/>
      <c r="M40" s="186"/>
      <c r="N40" s="186"/>
    </row>
    <row r="41" spans="3:14" x14ac:dyDescent="0.3">
      <c r="D41" s="186"/>
      <c r="E41" s="186"/>
      <c r="F41" s="186"/>
      <c r="G41" s="186"/>
      <c r="H41" s="186"/>
      <c r="I41" s="186"/>
      <c r="J41" s="186"/>
      <c r="K41" s="186"/>
      <c r="L41" s="186"/>
      <c r="M41" s="186"/>
      <c r="N41" s="186"/>
    </row>
    <row r="42" spans="3:14" x14ac:dyDescent="0.3">
      <c r="D42" s="186"/>
      <c r="E42" s="186"/>
      <c r="F42" s="186"/>
      <c r="G42" s="186"/>
      <c r="H42" s="186"/>
      <c r="I42" s="186"/>
      <c r="J42" s="186"/>
      <c r="K42" s="186"/>
      <c r="L42" s="186"/>
      <c r="M42" s="186"/>
      <c r="N42" s="186"/>
    </row>
    <row r="43" spans="3:14" x14ac:dyDescent="0.3">
      <c r="D43" s="186"/>
      <c r="E43" s="186"/>
      <c r="F43" s="186"/>
      <c r="G43" s="186"/>
      <c r="H43" s="186"/>
      <c r="I43" s="186"/>
      <c r="J43" s="186"/>
      <c r="K43" s="186"/>
      <c r="L43" s="186"/>
      <c r="M43" s="186"/>
      <c r="N43" s="186"/>
    </row>
    <row r="44" spans="3:14" x14ac:dyDescent="0.3">
      <c r="D44" s="186"/>
      <c r="E44" s="186"/>
      <c r="F44" s="186"/>
      <c r="G44" s="186"/>
      <c r="H44" s="186"/>
      <c r="I44" s="186"/>
      <c r="J44" s="186"/>
      <c r="K44" s="186"/>
      <c r="L44" s="186"/>
      <c r="M44" s="186"/>
      <c r="N44" s="186"/>
    </row>
    <row r="45" spans="3:14" x14ac:dyDescent="0.3">
      <c r="D45" s="186"/>
      <c r="E45" s="186"/>
      <c r="F45" s="186"/>
      <c r="G45" s="186"/>
      <c r="H45" s="186"/>
      <c r="I45" s="186"/>
      <c r="J45" s="186"/>
      <c r="K45" s="186"/>
      <c r="L45" s="186"/>
      <c r="M45" s="186"/>
      <c r="N45" s="186"/>
    </row>
    <row r="46" spans="3:14" x14ac:dyDescent="0.3">
      <c r="D46" s="186"/>
      <c r="E46" s="186"/>
      <c r="F46" s="186"/>
      <c r="G46" s="186"/>
      <c r="H46" s="186"/>
      <c r="I46" s="186"/>
      <c r="J46" s="186"/>
      <c r="K46" s="186"/>
      <c r="L46" s="186"/>
      <c r="M46" s="186"/>
      <c r="N46" s="186"/>
    </row>
    <row r="47" spans="3:14" x14ac:dyDescent="0.3">
      <c r="D47" s="186"/>
      <c r="E47" s="186"/>
      <c r="F47" s="186"/>
      <c r="G47" s="186"/>
      <c r="H47" s="186"/>
      <c r="I47" s="186"/>
      <c r="J47" s="186"/>
      <c r="K47" s="186"/>
      <c r="L47" s="186"/>
      <c r="M47" s="186"/>
      <c r="N47" s="186"/>
    </row>
    <row r="48" spans="3:14" x14ac:dyDescent="0.3">
      <c r="C48" s="156" t="s">
        <v>1616</v>
      </c>
      <c r="D48" s="177">
        <f>+'Ongoing Monitoring'!X8</f>
        <v>0.4</v>
      </c>
      <c r="E48" s="177">
        <f>+'Ongoing Monitoring'!Y8</f>
        <v>0.39</v>
      </c>
      <c r="F48" s="177">
        <f>+'Ongoing Monitoring'!Z8</f>
        <v>0.38</v>
      </c>
      <c r="G48" s="177">
        <f>+'Ongoing Monitoring'!AA8</f>
        <v>0.37</v>
      </c>
      <c r="H48" s="177">
        <f>+'Ongoing Monitoring'!AB8</f>
        <v>0.36</v>
      </c>
      <c r="I48" s="177">
        <f>+'Ongoing Monitoring'!AC8</f>
        <v>0.35</v>
      </c>
      <c r="J48" s="177">
        <f>+'Ongoing Monitoring'!AD8</f>
        <v>0.33999999999999997</v>
      </c>
      <c r="K48" s="177">
        <f>+'Ongoing Monitoring'!AE8</f>
        <v>0.32999999999999996</v>
      </c>
      <c r="L48" s="177">
        <f>+'Ongoing Monitoring'!AF8</f>
        <v>0.31999999999999995</v>
      </c>
      <c r="M48" s="177">
        <f>+'Ongoing Monitoring'!AG8</f>
        <v>0.30999999999999994</v>
      </c>
      <c r="N48" s="177">
        <f>+'Ongoing Monitoring'!AH8</f>
        <v>0.29999999999999993</v>
      </c>
    </row>
    <row r="49" spans="3:14" x14ac:dyDescent="0.3">
      <c r="C49" s="156" t="s">
        <v>1615</v>
      </c>
      <c r="D49" s="177">
        <f>+'Ongoing Monitoring'!AJ8</f>
        <v>0.2</v>
      </c>
      <c r="E49" s="177">
        <f>+'Ongoing Monitoring'!AK8</f>
        <v>0.21000000000000002</v>
      </c>
      <c r="F49" s="177">
        <f>+'Ongoing Monitoring'!AL8</f>
        <v>0.22000000000000003</v>
      </c>
      <c r="G49" s="177">
        <f>+'Ongoing Monitoring'!AM8</f>
        <v>0.23000000000000004</v>
      </c>
      <c r="H49" s="177">
        <f>+'Ongoing Monitoring'!AN8</f>
        <v>0.24000000000000005</v>
      </c>
      <c r="I49" s="177">
        <f>+'Ongoing Monitoring'!AO8</f>
        <v>0.25000000000000006</v>
      </c>
      <c r="J49" s="177">
        <f>+'Ongoing Monitoring'!AP8</f>
        <v>0.26000000000000006</v>
      </c>
      <c r="K49" s="177">
        <f>+'Ongoing Monitoring'!AQ8</f>
        <v>0.27000000000000007</v>
      </c>
      <c r="L49" s="177">
        <f>+'Ongoing Monitoring'!AR8</f>
        <v>0.28000000000000008</v>
      </c>
      <c r="M49" s="177">
        <f>+'Ongoing Monitoring'!AS8</f>
        <v>0.29000000000000009</v>
      </c>
      <c r="N49" s="177">
        <f>+'Ongoing Monitoring'!AT8</f>
        <v>0.3000000000000001</v>
      </c>
    </row>
    <row r="50" spans="3:14" x14ac:dyDescent="0.3">
      <c r="D50" s="177"/>
      <c r="E50" s="177"/>
      <c r="F50" s="177"/>
      <c r="G50" s="177"/>
      <c r="H50" s="177"/>
      <c r="I50" s="177"/>
      <c r="J50" s="177"/>
      <c r="K50" s="177"/>
      <c r="L50" s="177"/>
      <c r="M50" s="177"/>
      <c r="N50" s="177"/>
    </row>
    <row r="51" spans="3:14" x14ac:dyDescent="0.3">
      <c r="D51" s="178">
        <f>E51-1</f>
        <v>2020</v>
      </c>
      <c r="E51" s="178">
        <f>F51-1</f>
        <v>2021</v>
      </c>
      <c r="F51" s="178">
        <f>G51-1</f>
        <v>2022</v>
      </c>
      <c r="G51" s="178">
        <v>2023</v>
      </c>
      <c r="H51" s="178">
        <f t="shared" ref="H51:N51" si="3">G51+1</f>
        <v>2024</v>
      </c>
      <c r="I51" s="178">
        <f t="shared" si="3"/>
        <v>2025</v>
      </c>
      <c r="J51" s="178">
        <f t="shared" si="3"/>
        <v>2026</v>
      </c>
      <c r="K51" s="178">
        <f t="shared" si="3"/>
        <v>2027</v>
      </c>
      <c r="L51" s="178">
        <f t="shared" si="3"/>
        <v>2028</v>
      </c>
      <c r="M51" s="178">
        <f t="shared" si="3"/>
        <v>2029</v>
      </c>
      <c r="N51" s="178">
        <f t="shared" si="3"/>
        <v>2030</v>
      </c>
    </row>
    <row r="52" spans="3:14" x14ac:dyDescent="0.3">
      <c r="C52" s="156" t="s">
        <v>1614</v>
      </c>
      <c r="D52" s="156">
        <f t="shared" ref="D52:N52" si="4">+D$34*D48</f>
        <v>400</v>
      </c>
      <c r="E52" s="156">
        <f t="shared" si="4"/>
        <v>780</v>
      </c>
      <c r="F52" s="156">
        <f t="shared" si="4"/>
        <v>1140</v>
      </c>
      <c r="G52" s="156">
        <f t="shared" si="4"/>
        <v>1480</v>
      </c>
      <c r="H52" s="156">
        <f t="shared" si="4"/>
        <v>1800</v>
      </c>
      <c r="I52" s="156">
        <f t="shared" si="4"/>
        <v>2100</v>
      </c>
      <c r="J52" s="156">
        <f t="shared" si="4"/>
        <v>2380</v>
      </c>
      <c r="K52" s="156">
        <f t="shared" si="4"/>
        <v>2639.9999999999995</v>
      </c>
      <c r="L52" s="156">
        <f t="shared" si="4"/>
        <v>2879.9999999999995</v>
      </c>
      <c r="M52" s="156">
        <f t="shared" si="4"/>
        <v>3099.9999999999995</v>
      </c>
      <c r="N52" s="156">
        <f t="shared" si="4"/>
        <v>3299.9999999999991</v>
      </c>
    </row>
    <row r="53" spans="3:14" x14ac:dyDescent="0.3">
      <c r="C53" s="156" t="s">
        <v>1613</v>
      </c>
      <c r="D53" s="156">
        <f t="shared" ref="D53:N53" si="5">+D$34*D49</f>
        <v>200</v>
      </c>
      <c r="E53" s="156">
        <f t="shared" si="5"/>
        <v>420.00000000000006</v>
      </c>
      <c r="F53" s="156">
        <f t="shared" si="5"/>
        <v>660.00000000000011</v>
      </c>
      <c r="G53" s="156">
        <f t="shared" si="5"/>
        <v>920.00000000000011</v>
      </c>
      <c r="H53" s="156">
        <f t="shared" si="5"/>
        <v>1200.0000000000002</v>
      </c>
      <c r="I53" s="156">
        <f t="shared" si="5"/>
        <v>1500.0000000000002</v>
      </c>
      <c r="J53" s="156">
        <f t="shared" si="5"/>
        <v>1820.0000000000005</v>
      </c>
      <c r="K53" s="156">
        <f t="shared" si="5"/>
        <v>2160.0000000000005</v>
      </c>
      <c r="L53" s="156">
        <f t="shared" si="5"/>
        <v>2520.0000000000009</v>
      </c>
      <c r="M53" s="156">
        <f t="shared" si="5"/>
        <v>2900.0000000000009</v>
      </c>
      <c r="N53" s="156">
        <f t="shared" si="5"/>
        <v>3300.0000000000009</v>
      </c>
    </row>
    <row r="54" spans="3:14" x14ac:dyDescent="0.3">
      <c r="C54" s="156" t="s">
        <v>1608</v>
      </c>
      <c r="D54" s="186">
        <f t="shared" ref="D54:N54" si="6">+D34-D52-D53</f>
        <v>400</v>
      </c>
      <c r="E54" s="186">
        <f t="shared" si="6"/>
        <v>800</v>
      </c>
      <c r="F54" s="186">
        <f t="shared" si="6"/>
        <v>1200</v>
      </c>
      <c r="G54" s="186">
        <f t="shared" si="6"/>
        <v>1600</v>
      </c>
      <c r="H54" s="186">
        <f t="shared" si="6"/>
        <v>1999.9999999999998</v>
      </c>
      <c r="I54" s="186">
        <f t="shared" si="6"/>
        <v>2400</v>
      </c>
      <c r="J54" s="186">
        <f t="shared" si="6"/>
        <v>2799.9999999999995</v>
      </c>
      <c r="K54" s="186">
        <f t="shared" si="6"/>
        <v>3199.9999999999995</v>
      </c>
      <c r="L54" s="186">
        <f t="shared" si="6"/>
        <v>3599.9999999999991</v>
      </c>
      <c r="M54" s="186">
        <f t="shared" si="6"/>
        <v>3999.9999999999991</v>
      </c>
      <c r="N54" s="186">
        <f t="shared" si="6"/>
        <v>4400</v>
      </c>
    </row>
    <row r="55" spans="3:14" x14ac:dyDescent="0.3">
      <c r="C55" s="179" t="s">
        <v>1520</v>
      </c>
      <c r="D55" s="188">
        <f t="shared" ref="D55:N55" si="7">+SUM(D52:D54)</f>
        <v>1000</v>
      </c>
      <c r="E55" s="188">
        <f t="shared" si="7"/>
        <v>2000</v>
      </c>
      <c r="F55" s="188">
        <f t="shared" si="7"/>
        <v>3000</v>
      </c>
      <c r="G55" s="188">
        <f t="shared" si="7"/>
        <v>4000</v>
      </c>
      <c r="H55" s="188">
        <f t="shared" si="7"/>
        <v>5000</v>
      </c>
      <c r="I55" s="188">
        <f t="shared" si="7"/>
        <v>6000</v>
      </c>
      <c r="J55" s="188">
        <f t="shared" si="7"/>
        <v>7000</v>
      </c>
      <c r="K55" s="188">
        <f t="shared" si="7"/>
        <v>8000</v>
      </c>
      <c r="L55" s="188">
        <f t="shared" si="7"/>
        <v>9000</v>
      </c>
      <c r="M55" s="188">
        <f t="shared" si="7"/>
        <v>10000</v>
      </c>
      <c r="N55" s="188">
        <f t="shared" si="7"/>
        <v>11000</v>
      </c>
    </row>
    <row r="56" spans="3:14" x14ac:dyDescent="0.3">
      <c r="C56" s="179"/>
      <c r="D56" s="188"/>
      <c r="E56" s="188"/>
      <c r="F56" s="188"/>
      <c r="G56" s="188"/>
      <c r="H56" s="188"/>
      <c r="I56" s="188"/>
      <c r="J56" s="188"/>
      <c r="K56" s="188"/>
      <c r="L56" s="188"/>
      <c r="M56" s="188"/>
      <c r="N56" s="188"/>
    </row>
    <row r="57" spans="3:14" x14ac:dyDescent="0.3">
      <c r="C57" s="179"/>
      <c r="D57" s="188"/>
      <c r="E57" s="188"/>
      <c r="F57" s="188"/>
      <c r="G57" s="188"/>
      <c r="H57" s="188"/>
      <c r="I57" s="188"/>
      <c r="J57" s="188"/>
      <c r="K57" s="188"/>
      <c r="L57" s="188"/>
      <c r="M57" s="188"/>
      <c r="N57" s="188"/>
    </row>
    <row r="58" spans="3:14" x14ac:dyDescent="0.3">
      <c r="C58" s="179"/>
      <c r="D58" s="188"/>
      <c r="E58" s="188"/>
      <c r="F58" s="188"/>
      <c r="G58" s="188"/>
      <c r="H58" s="188"/>
      <c r="I58" s="188"/>
      <c r="J58" s="188"/>
      <c r="K58" s="188"/>
      <c r="L58" s="188"/>
      <c r="M58" s="188"/>
      <c r="N58" s="188"/>
    </row>
    <row r="59" spans="3:14" x14ac:dyDescent="0.3">
      <c r="C59" s="179"/>
      <c r="D59" s="188"/>
      <c r="E59" s="188"/>
      <c r="F59" s="188"/>
      <c r="G59" s="188"/>
      <c r="H59" s="188"/>
      <c r="I59" s="188"/>
      <c r="J59" s="188"/>
      <c r="K59" s="188"/>
      <c r="L59" s="188"/>
      <c r="M59" s="188"/>
      <c r="N59" s="188"/>
    </row>
    <row r="60" spans="3:14" x14ac:dyDescent="0.3">
      <c r="C60" s="179"/>
      <c r="D60" s="188"/>
      <c r="E60" s="188"/>
      <c r="F60" s="188"/>
      <c r="G60" s="188"/>
      <c r="H60" s="188"/>
      <c r="I60" s="188"/>
      <c r="J60" s="188"/>
      <c r="K60" s="188"/>
      <c r="L60" s="188"/>
      <c r="M60" s="188"/>
      <c r="N60" s="188"/>
    </row>
    <row r="61" spans="3:14" x14ac:dyDescent="0.3">
      <c r="C61" s="179"/>
      <c r="D61" s="188"/>
      <c r="E61" s="188"/>
      <c r="F61" s="188"/>
      <c r="G61" s="188"/>
      <c r="H61" s="188"/>
      <c r="I61" s="188"/>
      <c r="J61" s="188"/>
      <c r="K61" s="188"/>
      <c r="L61" s="188"/>
      <c r="M61" s="188"/>
      <c r="N61" s="188"/>
    </row>
    <row r="62" spans="3:14" x14ac:dyDescent="0.3">
      <c r="C62" s="179"/>
      <c r="D62" s="188"/>
      <c r="E62" s="188"/>
      <c r="F62" s="188"/>
      <c r="G62" s="188"/>
      <c r="H62" s="188"/>
      <c r="I62" s="188"/>
      <c r="J62" s="188"/>
      <c r="K62" s="188"/>
      <c r="L62" s="188"/>
      <c r="M62" s="188"/>
      <c r="N62" s="188"/>
    </row>
    <row r="63" spans="3:14" x14ac:dyDescent="0.3">
      <c r="C63" s="179"/>
      <c r="D63" s="188"/>
      <c r="E63" s="188"/>
      <c r="F63" s="188"/>
      <c r="G63" s="188"/>
      <c r="H63" s="188"/>
      <c r="I63" s="188"/>
      <c r="J63" s="188"/>
      <c r="K63" s="188"/>
      <c r="L63" s="188"/>
      <c r="M63" s="188"/>
      <c r="N63" s="188"/>
    </row>
    <row r="64" spans="3:14" x14ac:dyDescent="0.3">
      <c r="C64" s="179"/>
      <c r="D64" s="188"/>
      <c r="E64" s="188"/>
      <c r="F64" s="188"/>
      <c r="G64" s="188"/>
      <c r="H64" s="188"/>
      <c r="I64" s="188"/>
      <c r="J64" s="188"/>
      <c r="K64" s="188"/>
      <c r="L64" s="188"/>
      <c r="M64" s="188"/>
      <c r="N64" s="188"/>
    </row>
    <row r="65" spans="3:14" x14ac:dyDescent="0.3">
      <c r="C65" s="179"/>
      <c r="D65" s="188"/>
      <c r="E65" s="188"/>
      <c r="F65" s="188"/>
      <c r="G65" s="188"/>
      <c r="H65" s="188"/>
      <c r="I65" s="188"/>
      <c r="J65" s="188"/>
      <c r="K65" s="188"/>
      <c r="L65" s="188"/>
      <c r="M65" s="188"/>
      <c r="N65" s="188"/>
    </row>
    <row r="66" spans="3:14" x14ac:dyDescent="0.3">
      <c r="C66" s="179"/>
      <c r="D66" s="188"/>
      <c r="E66" s="188"/>
      <c r="F66" s="188"/>
      <c r="G66" s="188"/>
      <c r="H66" s="188"/>
      <c r="I66" s="188"/>
      <c r="J66" s="188"/>
      <c r="K66" s="188"/>
      <c r="L66" s="188"/>
      <c r="M66" s="188"/>
      <c r="N66" s="188"/>
    </row>
    <row r="67" spans="3:14" x14ac:dyDescent="0.3">
      <c r="C67" s="179"/>
      <c r="D67" s="188"/>
      <c r="E67" s="188"/>
      <c r="F67" s="188"/>
      <c r="G67" s="188"/>
      <c r="H67" s="188"/>
      <c r="I67" s="188"/>
      <c r="J67" s="188"/>
      <c r="K67" s="188"/>
      <c r="L67" s="188"/>
      <c r="M67" s="188"/>
      <c r="N67" s="188"/>
    </row>
    <row r="68" spans="3:14" x14ac:dyDescent="0.3">
      <c r="C68" s="179"/>
      <c r="D68" s="188"/>
      <c r="E68" s="188"/>
      <c r="F68" s="188"/>
      <c r="G68" s="188"/>
      <c r="H68" s="188"/>
      <c r="I68" s="188"/>
      <c r="J68" s="188"/>
      <c r="K68" s="188"/>
      <c r="L68" s="188"/>
      <c r="M68" s="188"/>
      <c r="N68" s="188"/>
    </row>
    <row r="69" spans="3:14" x14ac:dyDescent="0.3">
      <c r="C69" s="179"/>
      <c r="D69" s="188"/>
      <c r="E69" s="188"/>
      <c r="F69" s="188"/>
      <c r="G69" s="188"/>
      <c r="H69" s="188"/>
      <c r="I69" s="188"/>
      <c r="J69" s="188"/>
      <c r="K69" s="188"/>
      <c r="L69" s="188"/>
      <c r="M69" s="188"/>
      <c r="N69" s="188"/>
    </row>
    <row r="70" spans="3:14" x14ac:dyDescent="0.3">
      <c r="C70" s="179"/>
      <c r="D70" s="188"/>
      <c r="E70" s="188"/>
      <c r="F70" s="188"/>
      <c r="G70" s="188"/>
      <c r="H70" s="188"/>
      <c r="I70" s="188"/>
      <c r="J70" s="188"/>
      <c r="K70" s="188"/>
      <c r="L70" s="188"/>
      <c r="M70" s="188"/>
      <c r="N70" s="188"/>
    </row>
    <row r="73" spans="3:14" x14ac:dyDescent="0.3">
      <c r="C73" s="179" t="s">
        <v>1438</v>
      </c>
    </row>
    <row r="74" spans="3:14" x14ac:dyDescent="0.3">
      <c r="D74" s="178">
        <f>E74-1</f>
        <v>2020</v>
      </c>
      <c r="E74" s="178">
        <f>F74-1</f>
        <v>2021</v>
      </c>
      <c r="F74" s="178">
        <f>G74-1</f>
        <v>2022</v>
      </c>
      <c r="G74" s="178">
        <v>2023</v>
      </c>
      <c r="H74" s="178">
        <f t="shared" ref="H74:N74" si="8">G74+1</f>
        <v>2024</v>
      </c>
      <c r="I74" s="178">
        <f t="shared" si="8"/>
        <v>2025</v>
      </c>
      <c r="J74" s="178">
        <f t="shared" si="8"/>
        <v>2026</v>
      </c>
      <c r="K74" s="178">
        <f t="shared" si="8"/>
        <v>2027</v>
      </c>
      <c r="L74" s="178">
        <f t="shared" si="8"/>
        <v>2028</v>
      </c>
      <c r="M74" s="178">
        <f t="shared" si="8"/>
        <v>2029</v>
      </c>
      <c r="N74" s="178">
        <f t="shared" si="8"/>
        <v>2030</v>
      </c>
    </row>
    <row r="75" spans="3:14" x14ac:dyDescent="0.3">
      <c r="C75" s="156" t="s">
        <v>1438</v>
      </c>
      <c r="D75" s="186">
        <f>+'Ongoing Monitoring'!L9</f>
        <v>1000</v>
      </c>
      <c r="E75" s="186">
        <f>+'Ongoing Monitoring'!M9</f>
        <v>2000</v>
      </c>
      <c r="F75" s="186">
        <f>+'Ongoing Monitoring'!N9</f>
        <v>3000</v>
      </c>
      <c r="G75" s="186">
        <f>+'Ongoing Monitoring'!O9</f>
        <v>4000</v>
      </c>
      <c r="H75" s="186">
        <f>+'Ongoing Monitoring'!P9</f>
        <v>5000</v>
      </c>
      <c r="I75" s="186">
        <f>+'Ongoing Monitoring'!Q9</f>
        <v>6000</v>
      </c>
      <c r="J75" s="186">
        <f>+'Ongoing Monitoring'!R9</f>
        <v>7000</v>
      </c>
      <c r="K75" s="186">
        <f>+'Ongoing Monitoring'!S9</f>
        <v>8000</v>
      </c>
      <c r="L75" s="186">
        <f>+'Ongoing Monitoring'!T9</f>
        <v>9000</v>
      </c>
      <c r="M75" s="186">
        <f>+'Ongoing Monitoring'!U9</f>
        <v>10000</v>
      </c>
      <c r="N75" s="186">
        <f>+'Ongoing Monitoring'!V9</f>
        <v>11000</v>
      </c>
    </row>
    <row r="76" spans="3:14" x14ac:dyDescent="0.3">
      <c r="D76" s="186"/>
      <c r="E76" s="186"/>
      <c r="F76" s="186"/>
      <c r="G76" s="186"/>
      <c r="H76" s="186"/>
      <c r="I76" s="186"/>
      <c r="J76" s="186"/>
      <c r="K76" s="186"/>
      <c r="L76" s="186"/>
      <c r="M76" s="186"/>
      <c r="N76" s="186"/>
    </row>
    <row r="77" spans="3:14" x14ac:dyDescent="0.3">
      <c r="D77" s="186"/>
      <c r="E77" s="186"/>
      <c r="F77" s="186"/>
      <c r="G77" s="186"/>
      <c r="H77" s="186"/>
      <c r="I77" s="186"/>
      <c r="J77" s="186"/>
      <c r="K77" s="186"/>
      <c r="L77" s="186"/>
      <c r="M77" s="186"/>
      <c r="N77" s="186"/>
    </row>
    <row r="78" spans="3:14" x14ac:dyDescent="0.3">
      <c r="D78" s="186"/>
      <c r="E78" s="186"/>
      <c r="F78" s="186"/>
      <c r="G78" s="186"/>
      <c r="H78" s="186"/>
      <c r="I78" s="186"/>
      <c r="J78" s="186"/>
      <c r="K78" s="186"/>
      <c r="L78" s="186"/>
      <c r="M78" s="186"/>
      <c r="N78" s="186"/>
    </row>
    <row r="79" spans="3:14" x14ac:dyDescent="0.3">
      <c r="D79" s="186"/>
      <c r="E79" s="186"/>
      <c r="F79" s="186"/>
      <c r="G79" s="186"/>
      <c r="H79" s="186"/>
      <c r="I79" s="186"/>
      <c r="J79" s="186"/>
      <c r="K79" s="186"/>
      <c r="L79" s="186"/>
      <c r="M79" s="186"/>
      <c r="N79" s="186"/>
    </row>
    <row r="80" spans="3:14" x14ac:dyDescent="0.3">
      <c r="D80" s="186"/>
      <c r="E80" s="186"/>
      <c r="F80" s="186"/>
      <c r="G80" s="186"/>
      <c r="H80" s="186"/>
      <c r="I80" s="186"/>
      <c r="J80" s="186"/>
      <c r="K80" s="186"/>
      <c r="L80" s="186"/>
      <c r="M80" s="186"/>
      <c r="N80" s="186"/>
    </row>
    <row r="81" spans="3:14" x14ac:dyDescent="0.3">
      <c r="D81" s="186"/>
      <c r="E81" s="186"/>
      <c r="F81" s="186"/>
      <c r="G81" s="186"/>
      <c r="H81" s="186"/>
      <c r="I81" s="186"/>
      <c r="J81" s="186"/>
      <c r="K81" s="186"/>
      <c r="L81" s="186"/>
      <c r="M81" s="186"/>
      <c r="N81" s="186"/>
    </row>
    <row r="82" spans="3:14" x14ac:dyDescent="0.3">
      <c r="D82" s="186"/>
      <c r="E82" s="186"/>
      <c r="F82" s="186"/>
      <c r="G82" s="186"/>
      <c r="H82" s="186"/>
      <c r="I82" s="186"/>
      <c r="J82" s="186"/>
      <c r="K82" s="186"/>
      <c r="L82" s="186"/>
      <c r="M82" s="186"/>
      <c r="N82" s="186"/>
    </row>
    <row r="83" spans="3:14" x14ac:dyDescent="0.3">
      <c r="D83" s="186"/>
      <c r="E83" s="186"/>
      <c r="F83" s="186"/>
      <c r="G83" s="186"/>
      <c r="H83" s="186"/>
      <c r="I83" s="186"/>
      <c r="J83" s="186"/>
      <c r="K83" s="186"/>
      <c r="L83" s="186"/>
      <c r="M83" s="186"/>
      <c r="N83" s="186"/>
    </row>
    <row r="84" spans="3:14" x14ac:dyDescent="0.3">
      <c r="D84" s="186"/>
      <c r="E84" s="186"/>
      <c r="F84" s="186"/>
      <c r="G84" s="186"/>
      <c r="H84" s="186"/>
      <c r="I84" s="186"/>
      <c r="J84" s="186"/>
      <c r="K84" s="186"/>
      <c r="L84" s="186"/>
      <c r="M84" s="186"/>
      <c r="N84" s="186"/>
    </row>
    <row r="85" spans="3:14" x14ac:dyDescent="0.3">
      <c r="D85" s="186"/>
      <c r="E85" s="186"/>
      <c r="F85" s="186"/>
      <c r="G85" s="186"/>
      <c r="H85" s="186"/>
      <c r="I85" s="186"/>
      <c r="J85" s="186"/>
      <c r="K85" s="186"/>
      <c r="L85" s="186"/>
      <c r="M85" s="186"/>
      <c r="N85" s="186"/>
    </row>
    <row r="86" spans="3:14" x14ac:dyDescent="0.3">
      <c r="D86" s="186"/>
      <c r="E86" s="186"/>
      <c r="F86" s="186"/>
      <c r="G86" s="186"/>
      <c r="H86" s="186"/>
      <c r="I86" s="186"/>
      <c r="J86" s="186"/>
      <c r="K86" s="186"/>
      <c r="L86" s="186"/>
      <c r="M86" s="186"/>
      <c r="N86" s="186"/>
    </row>
    <row r="87" spans="3:14" x14ac:dyDescent="0.3">
      <c r="D87" s="186"/>
      <c r="E87" s="186"/>
      <c r="F87" s="186"/>
      <c r="G87" s="186"/>
      <c r="H87" s="186"/>
      <c r="I87" s="186"/>
      <c r="J87" s="186"/>
      <c r="K87" s="186"/>
      <c r="L87" s="186"/>
      <c r="M87" s="186"/>
      <c r="N87" s="186"/>
    </row>
    <row r="89" spans="3:14" x14ac:dyDescent="0.3">
      <c r="C89" s="156" t="s">
        <v>1612</v>
      </c>
      <c r="D89" s="177">
        <f>+'Ongoing Monitoring'!X9</f>
        <v>0.4</v>
      </c>
      <c r="E89" s="177">
        <f>+'Ongoing Monitoring'!Y9</f>
        <v>0.39</v>
      </c>
      <c r="F89" s="177">
        <f>+'Ongoing Monitoring'!Z9</f>
        <v>0.38</v>
      </c>
      <c r="G89" s="177">
        <f>+'Ongoing Monitoring'!AA9</f>
        <v>0.37</v>
      </c>
      <c r="H89" s="177">
        <f>+'Ongoing Monitoring'!AB9</f>
        <v>0.36</v>
      </c>
      <c r="I89" s="177">
        <f>+'Ongoing Monitoring'!AC9</f>
        <v>0.35</v>
      </c>
      <c r="J89" s="177">
        <f>+'Ongoing Monitoring'!AD9</f>
        <v>0.33999999999999997</v>
      </c>
      <c r="K89" s="177">
        <f>+'Ongoing Monitoring'!AE9</f>
        <v>0.32999999999999996</v>
      </c>
      <c r="L89" s="177">
        <f>+'Ongoing Monitoring'!AF9</f>
        <v>0.31999999999999995</v>
      </c>
      <c r="M89" s="177">
        <f>+'Ongoing Monitoring'!AG9</f>
        <v>0.30999999999999994</v>
      </c>
      <c r="N89" s="177">
        <f>+'Ongoing Monitoring'!AH9</f>
        <v>0.29999999999999993</v>
      </c>
    </row>
    <row r="90" spans="3:14" x14ac:dyDescent="0.3">
      <c r="C90" s="156" t="s">
        <v>1611</v>
      </c>
      <c r="D90" s="177">
        <f>+'Ongoing Monitoring'!AJ9</f>
        <v>0.2</v>
      </c>
      <c r="E90" s="177">
        <f>+'Ongoing Monitoring'!AK9</f>
        <v>0.21000000000000002</v>
      </c>
      <c r="F90" s="177">
        <f>+'Ongoing Monitoring'!AL9</f>
        <v>0.22000000000000003</v>
      </c>
      <c r="G90" s="177">
        <f>+'Ongoing Monitoring'!AM9</f>
        <v>0.23000000000000004</v>
      </c>
      <c r="H90" s="177">
        <f>+'Ongoing Monitoring'!AN9</f>
        <v>0.24000000000000005</v>
      </c>
      <c r="I90" s="177">
        <f>+'Ongoing Monitoring'!AO9</f>
        <v>0.25000000000000006</v>
      </c>
      <c r="J90" s="177">
        <f>+'Ongoing Monitoring'!AP9</f>
        <v>0.26000000000000006</v>
      </c>
      <c r="K90" s="177">
        <f>+'Ongoing Monitoring'!AQ9</f>
        <v>0.27000000000000007</v>
      </c>
      <c r="L90" s="177">
        <f>+'Ongoing Monitoring'!AR9</f>
        <v>0.28000000000000008</v>
      </c>
      <c r="M90" s="177">
        <f>+'Ongoing Monitoring'!AS9</f>
        <v>0.29000000000000009</v>
      </c>
      <c r="N90" s="177">
        <f>+'Ongoing Monitoring'!AT9</f>
        <v>0.3000000000000001</v>
      </c>
    </row>
    <row r="91" spans="3:14" x14ac:dyDescent="0.3">
      <c r="D91" s="177"/>
      <c r="E91" s="177"/>
      <c r="F91" s="177"/>
      <c r="G91" s="177"/>
      <c r="H91" s="177"/>
      <c r="I91" s="177"/>
      <c r="J91" s="177"/>
      <c r="K91" s="177"/>
      <c r="L91" s="177"/>
      <c r="M91" s="177"/>
      <c r="N91" s="177"/>
    </row>
    <row r="92" spans="3:14" x14ac:dyDescent="0.3">
      <c r="D92" s="178">
        <f>E92-1</f>
        <v>2020</v>
      </c>
      <c r="E92" s="178">
        <f>F92-1</f>
        <v>2021</v>
      </c>
      <c r="F92" s="178">
        <f>G92-1</f>
        <v>2022</v>
      </c>
      <c r="G92" s="178">
        <v>2023</v>
      </c>
      <c r="H92" s="178">
        <f t="shared" ref="H92:N92" si="9">G92+1</f>
        <v>2024</v>
      </c>
      <c r="I92" s="178">
        <f t="shared" si="9"/>
        <v>2025</v>
      </c>
      <c r="J92" s="178">
        <f t="shared" si="9"/>
        <v>2026</v>
      </c>
      <c r="K92" s="178">
        <f t="shared" si="9"/>
        <v>2027</v>
      </c>
      <c r="L92" s="178">
        <f t="shared" si="9"/>
        <v>2028</v>
      </c>
      <c r="M92" s="178">
        <f t="shared" si="9"/>
        <v>2029</v>
      </c>
      <c r="N92" s="178">
        <f t="shared" si="9"/>
        <v>2030</v>
      </c>
    </row>
    <row r="93" spans="3:14" x14ac:dyDescent="0.3">
      <c r="C93" s="156" t="s">
        <v>1610</v>
      </c>
      <c r="D93" s="156">
        <f t="shared" ref="D93:N93" si="10">+D$75*D89</f>
        <v>400</v>
      </c>
      <c r="E93" s="156">
        <f t="shared" si="10"/>
        <v>780</v>
      </c>
      <c r="F93" s="156">
        <f t="shared" si="10"/>
        <v>1140</v>
      </c>
      <c r="G93" s="156">
        <f t="shared" si="10"/>
        <v>1480</v>
      </c>
      <c r="H93" s="156">
        <f t="shared" si="10"/>
        <v>1800</v>
      </c>
      <c r="I93" s="156">
        <f t="shared" si="10"/>
        <v>2100</v>
      </c>
      <c r="J93" s="156">
        <f t="shared" si="10"/>
        <v>2380</v>
      </c>
      <c r="K93" s="156">
        <f t="shared" si="10"/>
        <v>2639.9999999999995</v>
      </c>
      <c r="L93" s="156">
        <f t="shared" si="10"/>
        <v>2879.9999999999995</v>
      </c>
      <c r="M93" s="156">
        <f t="shared" si="10"/>
        <v>3099.9999999999995</v>
      </c>
      <c r="N93" s="156">
        <f t="shared" si="10"/>
        <v>3299.9999999999991</v>
      </c>
    </row>
    <row r="94" spans="3:14" x14ac:dyDescent="0.3">
      <c r="C94" s="156" t="s">
        <v>1609</v>
      </c>
      <c r="D94" s="156">
        <f t="shared" ref="D94:N94" si="11">+D$75*D90</f>
        <v>200</v>
      </c>
      <c r="E94" s="156">
        <f t="shared" si="11"/>
        <v>420.00000000000006</v>
      </c>
      <c r="F94" s="156">
        <f t="shared" si="11"/>
        <v>660.00000000000011</v>
      </c>
      <c r="G94" s="156">
        <f t="shared" si="11"/>
        <v>920.00000000000011</v>
      </c>
      <c r="H94" s="156">
        <f t="shared" si="11"/>
        <v>1200.0000000000002</v>
      </c>
      <c r="I94" s="156">
        <f t="shared" si="11"/>
        <v>1500.0000000000002</v>
      </c>
      <c r="J94" s="156">
        <f t="shared" si="11"/>
        <v>1820.0000000000005</v>
      </c>
      <c r="K94" s="156">
        <f t="shared" si="11"/>
        <v>2160.0000000000005</v>
      </c>
      <c r="L94" s="156">
        <f t="shared" si="11"/>
        <v>2520.0000000000009</v>
      </c>
      <c r="M94" s="156">
        <f t="shared" si="11"/>
        <v>2900.0000000000009</v>
      </c>
      <c r="N94" s="156">
        <f t="shared" si="11"/>
        <v>3300.0000000000009</v>
      </c>
    </row>
    <row r="95" spans="3:14" x14ac:dyDescent="0.3">
      <c r="C95" s="156" t="s">
        <v>1608</v>
      </c>
      <c r="D95" s="186">
        <f t="shared" ref="D95:N95" si="12">+D75-D93-D94</f>
        <v>400</v>
      </c>
      <c r="E95" s="186">
        <f t="shared" si="12"/>
        <v>800</v>
      </c>
      <c r="F95" s="186">
        <f t="shared" si="12"/>
        <v>1200</v>
      </c>
      <c r="G95" s="186">
        <f t="shared" si="12"/>
        <v>1600</v>
      </c>
      <c r="H95" s="186">
        <f t="shared" si="12"/>
        <v>1999.9999999999998</v>
      </c>
      <c r="I95" s="186">
        <f t="shared" si="12"/>
        <v>2400</v>
      </c>
      <c r="J95" s="186">
        <f t="shared" si="12"/>
        <v>2799.9999999999995</v>
      </c>
      <c r="K95" s="186">
        <f t="shared" si="12"/>
        <v>3199.9999999999995</v>
      </c>
      <c r="L95" s="186">
        <f t="shared" si="12"/>
        <v>3599.9999999999991</v>
      </c>
      <c r="M95" s="186">
        <f t="shared" si="12"/>
        <v>3999.9999999999991</v>
      </c>
      <c r="N95" s="186">
        <f t="shared" si="12"/>
        <v>4400</v>
      </c>
    </row>
    <row r="96" spans="3:14" x14ac:dyDescent="0.3">
      <c r="C96" s="179" t="s">
        <v>1520</v>
      </c>
      <c r="D96" s="188">
        <f t="shared" ref="D96:N96" si="13">+SUM(D93:D95)</f>
        <v>1000</v>
      </c>
      <c r="E96" s="188">
        <f t="shared" si="13"/>
        <v>2000</v>
      </c>
      <c r="F96" s="188">
        <f t="shared" si="13"/>
        <v>3000</v>
      </c>
      <c r="G96" s="188">
        <f t="shared" si="13"/>
        <v>4000</v>
      </c>
      <c r="H96" s="188">
        <f t="shared" si="13"/>
        <v>5000</v>
      </c>
      <c r="I96" s="188">
        <f t="shared" si="13"/>
        <v>6000</v>
      </c>
      <c r="J96" s="188">
        <f t="shared" si="13"/>
        <v>7000</v>
      </c>
      <c r="K96" s="188">
        <f t="shared" si="13"/>
        <v>8000</v>
      </c>
      <c r="L96" s="188">
        <f t="shared" si="13"/>
        <v>9000</v>
      </c>
      <c r="M96" s="188">
        <f t="shared" si="13"/>
        <v>10000</v>
      </c>
      <c r="N96" s="188">
        <f t="shared" si="13"/>
        <v>11000</v>
      </c>
    </row>
    <row r="114" spans="2:54" x14ac:dyDescent="0.3">
      <c r="B114" s="220" t="s">
        <v>906</v>
      </c>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2"/>
    </row>
    <row r="118" spans="2:54" x14ac:dyDescent="0.3">
      <c r="C118" s="179" t="s">
        <v>1446</v>
      </c>
    </row>
    <row r="119" spans="2:54" x14ac:dyDescent="0.3">
      <c r="D119" s="178">
        <f>E119-1</f>
        <v>2020</v>
      </c>
      <c r="E119" s="178">
        <f>F119-1</f>
        <v>2021</v>
      </c>
      <c r="F119" s="178">
        <f>G119-1</f>
        <v>2022</v>
      </c>
      <c r="G119" s="178">
        <v>2023</v>
      </c>
      <c r="H119" s="178">
        <f t="shared" ref="H119:N119" si="14">G119+1</f>
        <v>2024</v>
      </c>
      <c r="I119" s="178">
        <f t="shared" si="14"/>
        <v>2025</v>
      </c>
      <c r="J119" s="178">
        <f t="shared" si="14"/>
        <v>2026</v>
      </c>
      <c r="K119" s="178">
        <f t="shared" si="14"/>
        <v>2027</v>
      </c>
      <c r="L119" s="178">
        <f t="shared" si="14"/>
        <v>2028</v>
      </c>
      <c r="M119" s="178">
        <f t="shared" si="14"/>
        <v>2029</v>
      </c>
      <c r="N119" s="178">
        <f t="shared" si="14"/>
        <v>2030</v>
      </c>
    </row>
    <row r="120" spans="2:54" x14ac:dyDescent="0.3">
      <c r="C120" s="156" t="s">
        <v>1607</v>
      </c>
      <c r="D120" s="177">
        <f>+'Ongoing Monitoring'!L10</f>
        <v>0.1</v>
      </c>
      <c r="E120" s="177">
        <f>+'Ongoing Monitoring'!M10</f>
        <v>0.11</v>
      </c>
      <c r="F120" s="177">
        <f>+'Ongoing Monitoring'!N10</f>
        <v>0.12</v>
      </c>
      <c r="G120" s="177">
        <f>+'Ongoing Monitoring'!O10</f>
        <v>0.13</v>
      </c>
      <c r="H120" s="177">
        <f>+'Ongoing Monitoring'!P10</f>
        <v>0.14000000000000001</v>
      </c>
      <c r="I120" s="177">
        <f>+'Ongoing Monitoring'!Q10</f>
        <v>0.15000000000000002</v>
      </c>
      <c r="J120" s="177">
        <f>+'Ongoing Monitoring'!R10</f>
        <v>0.16000000000000003</v>
      </c>
      <c r="K120" s="177">
        <f>+'Ongoing Monitoring'!S10</f>
        <v>0.17000000000000004</v>
      </c>
      <c r="L120" s="177">
        <f>+'Ongoing Monitoring'!T10</f>
        <v>0.18000000000000005</v>
      </c>
      <c r="M120" s="177">
        <f>+'Ongoing Monitoring'!U10</f>
        <v>0.19000000000000006</v>
      </c>
      <c r="N120" s="177">
        <f>+'Ongoing Monitoring'!V10</f>
        <v>0.20000000000000007</v>
      </c>
    </row>
    <row r="124" spans="2:54" x14ac:dyDescent="0.3">
      <c r="C124" s="179" t="s">
        <v>1606</v>
      </c>
    </row>
    <row r="125" spans="2:54" x14ac:dyDescent="0.3">
      <c r="D125" s="178">
        <f>E125-1</f>
        <v>2020</v>
      </c>
      <c r="E125" s="178">
        <f>F125-1</f>
        <v>2021</v>
      </c>
      <c r="F125" s="178">
        <f>G125-1</f>
        <v>2022</v>
      </c>
      <c r="G125" s="178">
        <v>2023</v>
      </c>
      <c r="H125" s="178">
        <f t="shared" ref="H125:N125" si="15">G125+1</f>
        <v>2024</v>
      </c>
      <c r="I125" s="178">
        <f t="shared" si="15"/>
        <v>2025</v>
      </c>
      <c r="J125" s="178">
        <f t="shared" si="15"/>
        <v>2026</v>
      </c>
      <c r="K125" s="178">
        <f t="shared" si="15"/>
        <v>2027</v>
      </c>
      <c r="L125" s="178">
        <f t="shared" si="15"/>
        <v>2028</v>
      </c>
      <c r="M125" s="178">
        <f t="shared" si="15"/>
        <v>2029</v>
      </c>
      <c r="N125" s="178">
        <f t="shared" si="15"/>
        <v>2030</v>
      </c>
    </row>
    <row r="126" spans="2:54" x14ac:dyDescent="0.3">
      <c r="C126" s="156" t="s">
        <v>1476</v>
      </c>
      <c r="D126" s="177">
        <f>+'Ongoing Monitoring'!L11</f>
        <v>0.02</v>
      </c>
      <c r="E126" s="177">
        <f>+'Ongoing Monitoring'!M11</f>
        <v>0.02</v>
      </c>
      <c r="F126" s="177">
        <f>+'Ongoing Monitoring'!N11</f>
        <v>0.02</v>
      </c>
      <c r="G126" s="177">
        <f>+'Ongoing Monitoring'!O11</f>
        <v>0.02</v>
      </c>
      <c r="H126" s="177">
        <f>+'Ongoing Monitoring'!P11</f>
        <v>0.02</v>
      </c>
      <c r="I126" s="177">
        <f>+'Ongoing Monitoring'!Q11</f>
        <v>0.02</v>
      </c>
      <c r="J126" s="177">
        <f>+'Ongoing Monitoring'!R11</f>
        <v>0.02</v>
      </c>
      <c r="K126" s="177">
        <f>+'Ongoing Monitoring'!S11</f>
        <v>0.02</v>
      </c>
      <c r="L126" s="177">
        <f>+'Ongoing Monitoring'!T11</f>
        <v>0.02</v>
      </c>
      <c r="M126" s="177">
        <f>+'Ongoing Monitoring'!U11</f>
        <v>0.02</v>
      </c>
      <c r="N126" s="177">
        <f>+'Ongoing Monitoring'!V11</f>
        <v>0.02</v>
      </c>
    </row>
    <row r="127" spans="2:54" x14ac:dyDescent="0.3">
      <c r="C127" s="156" t="s">
        <v>1477</v>
      </c>
      <c r="D127" s="177">
        <f>+'Ongoing Monitoring'!X11</f>
        <v>0.05</v>
      </c>
      <c r="E127" s="177">
        <f>+'Ongoing Monitoring'!Y11</f>
        <v>0.05</v>
      </c>
      <c r="F127" s="177">
        <f>+'Ongoing Monitoring'!Z11</f>
        <v>0.05</v>
      </c>
      <c r="G127" s="177">
        <f>+'Ongoing Monitoring'!AA11</f>
        <v>0.05</v>
      </c>
      <c r="H127" s="177">
        <f>+'Ongoing Monitoring'!AB11</f>
        <v>0.05</v>
      </c>
      <c r="I127" s="177">
        <f>+'Ongoing Monitoring'!AC11</f>
        <v>0.05</v>
      </c>
      <c r="J127" s="177">
        <f>+'Ongoing Monitoring'!AD11</f>
        <v>0.05</v>
      </c>
      <c r="K127" s="177">
        <f>+'Ongoing Monitoring'!AE11</f>
        <v>0.05</v>
      </c>
      <c r="L127" s="177">
        <f>+'Ongoing Monitoring'!AF11</f>
        <v>0.05</v>
      </c>
      <c r="M127" s="177">
        <f>+'Ongoing Monitoring'!AG11</f>
        <v>0.05</v>
      </c>
      <c r="N127" s="177">
        <f>+'Ongoing Monitoring'!AH11</f>
        <v>0.05</v>
      </c>
    </row>
    <row r="128" spans="2:54" x14ac:dyDescent="0.3">
      <c r="C128" s="179" t="s">
        <v>1520</v>
      </c>
      <c r="D128" s="187">
        <f t="shared" ref="D128:N128" si="16">+SUM(D126:D127)</f>
        <v>7.0000000000000007E-2</v>
      </c>
      <c r="E128" s="187">
        <f t="shared" si="16"/>
        <v>7.0000000000000007E-2</v>
      </c>
      <c r="F128" s="187">
        <f t="shared" si="16"/>
        <v>7.0000000000000007E-2</v>
      </c>
      <c r="G128" s="187">
        <f t="shared" si="16"/>
        <v>7.0000000000000007E-2</v>
      </c>
      <c r="H128" s="187">
        <f t="shared" si="16"/>
        <v>7.0000000000000007E-2</v>
      </c>
      <c r="I128" s="187">
        <f t="shared" si="16"/>
        <v>7.0000000000000007E-2</v>
      </c>
      <c r="J128" s="187">
        <f t="shared" si="16"/>
        <v>7.0000000000000007E-2</v>
      </c>
      <c r="K128" s="187">
        <f t="shared" si="16"/>
        <v>7.0000000000000007E-2</v>
      </c>
      <c r="L128" s="187">
        <f t="shared" si="16"/>
        <v>7.0000000000000007E-2</v>
      </c>
      <c r="M128" s="187">
        <f t="shared" si="16"/>
        <v>7.0000000000000007E-2</v>
      </c>
      <c r="N128" s="187">
        <f t="shared" si="16"/>
        <v>7.0000000000000007E-2</v>
      </c>
    </row>
    <row r="133" spans="3:14" x14ac:dyDescent="0.3">
      <c r="C133" s="179" t="s">
        <v>1605</v>
      </c>
    </row>
    <row r="134" spans="3:14" x14ac:dyDescent="0.3">
      <c r="D134" s="178">
        <f>E134-1</f>
        <v>2020</v>
      </c>
      <c r="E134" s="178">
        <f>F134-1</f>
        <v>2021</v>
      </c>
      <c r="F134" s="178">
        <f>G134-1</f>
        <v>2022</v>
      </c>
      <c r="G134" s="178">
        <v>2023</v>
      </c>
      <c r="H134" s="178">
        <f t="shared" ref="H134:N134" si="17">G134+1</f>
        <v>2024</v>
      </c>
      <c r="I134" s="178">
        <f t="shared" si="17"/>
        <v>2025</v>
      </c>
      <c r="J134" s="178">
        <f t="shared" si="17"/>
        <v>2026</v>
      </c>
      <c r="K134" s="178">
        <f t="shared" si="17"/>
        <v>2027</v>
      </c>
      <c r="L134" s="178">
        <f t="shared" si="17"/>
        <v>2028</v>
      </c>
      <c r="M134" s="178">
        <f t="shared" si="17"/>
        <v>2029</v>
      </c>
      <c r="N134" s="178">
        <f t="shared" si="17"/>
        <v>2030</v>
      </c>
    </row>
    <row r="135" spans="3:14" x14ac:dyDescent="0.3">
      <c r="C135" s="156" t="s">
        <v>1471</v>
      </c>
    </row>
    <row r="137" spans="3:14" x14ac:dyDescent="0.3">
      <c r="C137" s="156" t="s">
        <v>1472</v>
      </c>
    </row>
    <row r="143" spans="3:14" x14ac:dyDescent="0.3">
      <c r="C143" s="179" t="s">
        <v>1604</v>
      </c>
    </row>
    <row r="144" spans="3:14" x14ac:dyDescent="0.3">
      <c r="D144" s="178">
        <f>E144-1</f>
        <v>2020</v>
      </c>
      <c r="E144" s="178">
        <f>F144-1</f>
        <v>2021</v>
      </c>
      <c r="F144" s="178">
        <f>G144-1</f>
        <v>2022</v>
      </c>
      <c r="G144" s="178">
        <v>2023</v>
      </c>
      <c r="H144" s="178">
        <f t="shared" ref="H144:N144" si="18">G144+1</f>
        <v>2024</v>
      </c>
      <c r="I144" s="178">
        <f t="shared" si="18"/>
        <v>2025</v>
      </c>
      <c r="J144" s="178">
        <f t="shared" si="18"/>
        <v>2026</v>
      </c>
      <c r="K144" s="178">
        <f t="shared" si="18"/>
        <v>2027</v>
      </c>
      <c r="L144" s="178">
        <f t="shared" si="18"/>
        <v>2028</v>
      </c>
      <c r="M144" s="178">
        <f t="shared" si="18"/>
        <v>2029</v>
      </c>
      <c r="N144" s="178">
        <f t="shared" si="18"/>
        <v>2030</v>
      </c>
    </row>
    <row r="145" spans="2:54" x14ac:dyDescent="0.3">
      <c r="C145" s="156" t="s">
        <v>1422</v>
      </c>
      <c r="D145" s="177">
        <f>+'Ongoing Monitoring'!L13</f>
        <v>0.3</v>
      </c>
      <c r="E145" s="177">
        <f>+'Ongoing Monitoring'!M13</f>
        <v>0.32</v>
      </c>
      <c r="F145" s="177">
        <f>+'Ongoing Monitoring'!N13</f>
        <v>0.34</v>
      </c>
      <c r="G145" s="177">
        <f>+'Ongoing Monitoring'!O13</f>
        <v>0.36000000000000004</v>
      </c>
      <c r="H145" s="177">
        <f>+'Ongoing Monitoring'!P13</f>
        <v>0.38000000000000006</v>
      </c>
      <c r="I145" s="177">
        <f>+'Ongoing Monitoring'!Q13</f>
        <v>0.40000000000000008</v>
      </c>
      <c r="J145" s="177">
        <f>+'Ongoing Monitoring'!R13</f>
        <v>0.4200000000000001</v>
      </c>
      <c r="K145" s="177">
        <f>+'Ongoing Monitoring'!S13</f>
        <v>0.44000000000000011</v>
      </c>
      <c r="L145" s="177">
        <f>+'Ongoing Monitoring'!T13</f>
        <v>0.46000000000000013</v>
      </c>
      <c r="M145" s="177">
        <f>+'Ongoing Monitoring'!U13</f>
        <v>0.48000000000000015</v>
      </c>
      <c r="N145" s="177">
        <f>+'Ongoing Monitoring'!V13</f>
        <v>0.50000000000000011</v>
      </c>
    </row>
    <row r="146" spans="2:54" x14ac:dyDescent="0.3">
      <c r="D146" s="177"/>
      <c r="E146" s="177"/>
      <c r="F146" s="177"/>
      <c r="G146" s="177"/>
      <c r="H146" s="177"/>
      <c r="I146" s="177"/>
      <c r="J146" s="177"/>
      <c r="K146" s="177"/>
      <c r="L146" s="177"/>
      <c r="M146" s="177"/>
      <c r="N146" s="177"/>
    </row>
    <row r="147" spans="2:54" x14ac:dyDescent="0.3">
      <c r="D147" s="177"/>
      <c r="E147" s="177"/>
      <c r="F147" s="177"/>
      <c r="G147" s="177"/>
      <c r="H147" s="177"/>
      <c r="I147" s="177"/>
      <c r="J147" s="177"/>
      <c r="K147" s="177"/>
      <c r="L147" s="177"/>
      <c r="M147" s="177"/>
      <c r="N147" s="177"/>
    </row>
    <row r="148" spans="2:54" x14ac:dyDescent="0.3">
      <c r="C148" s="179" t="s">
        <v>1603</v>
      </c>
    </row>
    <row r="149" spans="2:54" x14ac:dyDescent="0.3">
      <c r="D149" s="178">
        <f>E149-1</f>
        <v>2020</v>
      </c>
      <c r="E149" s="178">
        <f>F149-1</f>
        <v>2021</v>
      </c>
      <c r="F149" s="178">
        <f>G149-1</f>
        <v>2022</v>
      </c>
      <c r="G149" s="178">
        <v>2023</v>
      </c>
      <c r="H149" s="178">
        <f t="shared" ref="H149:N149" si="19">G149+1</f>
        <v>2024</v>
      </c>
      <c r="I149" s="178">
        <f t="shared" si="19"/>
        <v>2025</v>
      </c>
      <c r="J149" s="178">
        <f t="shared" si="19"/>
        <v>2026</v>
      </c>
      <c r="K149" s="178">
        <f t="shared" si="19"/>
        <v>2027</v>
      </c>
      <c r="L149" s="178">
        <f t="shared" si="19"/>
        <v>2028</v>
      </c>
      <c r="M149" s="178">
        <f t="shared" si="19"/>
        <v>2029</v>
      </c>
      <c r="N149" s="178">
        <f t="shared" si="19"/>
        <v>2030</v>
      </c>
    </row>
    <row r="150" spans="2:54" x14ac:dyDescent="0.3">
      <c r="C150" s="156" t="s">
        <v>1602</v>
      </c>
      <c r="D150" s="177">
        <f>+'Ongoing Monitoring'!X13</f>
        <v>0.3</v>
      </c>
      <c r="E150" s="177">
        <f>+'Ongoing Monitoring'!Y13</f>
        <v>0.32</v>
      </c>
      <c r="F150" s="177">
        <f>+'Ongoing Monitoring'!Z13</f>
        <v>0.34</v>
      </c>
      <c r="G150" s="177">
        <f>+'Ongoing Monitoring'!AA13</f>
        <v>0.36000000000000004</v>
      </c>
      <c r="H150" s="177">
        <f>+'Ongoing Monitoring'!AB13</f>
        <v>0.38000000000000006</v>
      </c>
      <c r="I150" s="177">
        <f>+'Ongoing Monitoring'!AC13</f>
        <v>0.40000000000000008</v>
      </c>
      <c r="J150" s="177">
        <f>+'Ongoing Monitoring'!AD13</f>
        <v>0.4200000000000001</v>
      </c>
      <c r="K150" s="177">
        <f>+'Ongoing Monitoring'!AE13</f>
        <v>0.44000000000000011</v>
      </c>
      <c r="L150" s="177">
        <f>+'Ongoing Monitoring'!AF13</f>
        <v>0.46000000000000013</v>
      </c>
      <c r="M150" s="177">
        <f>+'Ongoing Monitoring'!AG13</f>
        <v>0.48000000000000015</v>
      </c>
      <c r="N150" s="177">
        <f>+'Ongoing Monitoring'!AH13</f>
        <v>0.50000000000000011</v>
      </c>
    </row>
    <row r="151" spans="2:54" x14ac:dyDescent="0.3">
      <c r="C151" s="156" t="s">
        <v>1601</v>
      </c>
      <c r="D151" s="177">
        <f>+'Ongoing Monitoring'!AJ13</f>
        <v>0.2</v>
      </c>
      <c r="E151" s="177">
        <f>+'Ongoing Monitoring'!AK13</f>
        <v>0.21000000000000002</v>
      </c>
      <c r="F151" s="177">
        <f>+'Ongoing Monitoring'!AL13</f>
        <v>0.22000000000000003</v>
      </c>
      <c r="G151" s="177">
        <f>+'Ongoing Monitoring'!AM13</f>
        <v>0.23000000000000004</v>
      </c>
      <c r="H151" s="177">
        <f>+'Ongoing Monitoring'!AN13</f>
        <v>0.24000000000000005</v>
      </c>
      <c r="I151" s="177">
        <f>+'Ongoing Monitoring'!AO13</f>
        <v>0.25000000000000006</v>
      </c>
      <c r="J151" s="177">
        <f>+'Ongoing Monitoring'!AP13</f>
        <v>0.26000000000000006</v>
      </c>
      <c r="K151" s="177">
        <f>+'Ongoing Monitoring'!AQ13</f>
        <v>0.27000000000000007</v>
      </c>
      <c r="L151" s="177">
        <f>+'Ongoing Monitoring'!AR13</f>
        <v>0.28000000000000008</v>
      </c>
      <c r="M151" s="177">
        <f>+'Ongoing Monitoring'!AS13</f>
        <v>0.29000000000000009</v>
      </c>
      <c r="N151" s="177">
        <f>+'Ongoing Monitoring'!AT13</f>
        <v>0.3000000000000001</v>
      </c>
    </row>
    <row r="152" spans="2:54" x14ac:dyDescent="0.3">
      <c r="C152" s="156" t="s">
        <v>1600</v>
      </c>
      <c r="D152" s="184">
        <f>+'Ongoing Monitoring'!AV13</f>
        <v>0.1</v>
      </c>
      <c r="E152" s="184">
        <f>+'Ongoing Monitoring'!AW13</f>
        <v>0.1</v>
      </c>
      <c r="F152" s="184">
        <f>+'Ongoing Monitoring'!AX13</f>
        <v>0.1</v>
      </c>
      <c r="G152" s="184">
        <f>+'Ongoing Monitoring'!AY13</f>
        <v>0.1</v>
      </c>
      <c r="H152" s="184">
        <f>+'Ongoing Monitoring'!AZ13</f>
        <v>0.1</v>
      </c>
      <c r="I152" s="184">
        <f>+'Ongoing Monitoring'!BA13</f>
        <v>0.1</v>
      </c>
      <c r="J152" s="184">
        <f>+'Ongoing Monitoring'!BB13</f>
        <v>0.1</v>
      </c>
      <c r="K152" s="184">
        <f>+'Ongoing Monitoring'!BC13</f>
        <v>0.1</v>
      </c>
      <c r="L152" s="184">
        <f>+'Ongoing Monitoring'!BD13</f>
        <v>0.1</v>
      </c>
      <c r="M152" s="184">
        <f>+'Ongoing Monitoring'!BE13</f>
        <v>0.1</v>
      </c>
      <c r="N152" s="184">
        <f>+'Ongoing Monitoring'!BF13</f>
        <v>0.1</v>
      </c>
    </row>
    <row r="155" spans="2:54" x14ac:dyDescent="0.3">
      <c r="D155" s="185"/>
      <c r="E155" s="185"/>
      <c r="F155" s="185"/>
      <c r="G155" s="185"/>
      <c r="H155" s="185"/>
      <c r="I155" s="185"/>
      <c r="J155" s="185"/>
      <c r="K155" s="185"/>
      <c r="L155" s="185"/>
      <c r="M155" s="185"/>
      <c r="N155" s="185"/>
    </row>
    <row r="159" spans="2:54" x14ac:dyDescent="0.3">
      <c r="B159" s="220" t="s">
        <v>1599</v>
      </c>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2"/>
    </row>
    <row r="163" spans="3:14" x14ac:dyDescent="0.3">
      <c r="C163" s="179" t="s">
        <v>1598</v>
      </c>
    </row>
    <row r="164" spans="3:14" x14ac:dyDescent="0.3">
      <c r="D164" s="178">
        <f>E164-1</f>
        <v>2020</v>
      </c>
      <c r="E164" s="178">
        <f>F164-1</f>
        <v>2021</v>
      </c>
      <c r="F164" s="178">
        <f>G164-1</f>
        <v>2022</v>
      </c>
      <c r="G164" s="178">
        <v>2023</v>
      </c>
      <c r="H164" s="178">
        <f t="shared" ref="H164:N164" si="20">G164+1</f>
        <v>2024</v>
      </c>
      <c r="I164" s="178">
        <f t="shared" si="20"/>
        <v>2025</v>
      </c>
      <c r="J164" s="178">
        <f t="shared" si="20"/>
        <v>2026</v>
      </c>
      <c r="K164" s="178">
        <f t="shared" si="20"/>
        <v>2027</v>
      </c>
      <c r="L164" s="178">
        <f t="shared" si="20"/>
        <v>2028</v>
      </c>
      <c r="M164" s="178">
        <f t="shared" si="20"/>
        <v>2029</v>
      </c>
      <c r="N164" s="178">
        <f t="shared" si="20"/>
        <v>2030</v>
      </c>
    </row>
    <row r="165" spans="3:14" x14ac:dyDescent="0.3">
      <c r="C165" s="156" t="s">
        <v>1597</v>
      </c>
      <c r="D165" s="156">
        <f>+'Ongoing Monitoring'!L14</f>
        <v>2.4</v>
      </c>
      <c r="E165" s="156">
        <f>+'Ongoing Monitoring'!M14</f>
        <v>2.4</v>
      </c>
      <c r="F165" s="156">
        <f>+'Ongoing Monitoring'!N14</f>
        <v>2.4</v>
      </c>
      <c r="G165" s="156">
        <f>+'Ongoing Monitoring'!O14</f>
        <v>2.4</v>
      </c>
      <c r="H165" s="156">
        <f>+'Ongoing Monitoring'!P14</f>
        <v>2.4</v>
      </c>
      <c r="I165" s="156">
        <f>+'Ongoing Monitoring'!Q14</f>
        <v>2.4</v>
      </c>
      <c r="J165" s="156">
        <f>+'Ongoing Monitoring'!R14</f>
        <v>2.4</v>
      </c>
      <c r="K165" s="156">
        <f>+'Ongoing Monitoring'!S14</f>
        <v>2.4</v>
      </c>
      <c r="L165" s="156">
        <f>+'Ongoing Monitoring'!T14</f>
        <v>2.4</v>
      </c>
      <c r="M165" s="156">
        <f>+'Ongoing Monitoring'!U14</f>
        <v>2.4</v>
      </c>
      <c r="N165" s="156">
        <f>+'Ongoing Monitoring'!V14</f>
        <v>2.4</v>
      </c>
    </row>
    <row r="166" spans="3:14" x14ac:dyDescent="0.3">
      <c r="C166" s="156" t="s">
        <v>1596</v>
      </c>
      <c r="D166" s="156">
        <f>+'Ongoing Monitoring'!X14</f>
        <v>2.4</v>
      </c>
      <c r="E166" s="156">
        <f>+'Ongoing Monitoring'!Y14</f>
        <v>2.4</v>
      </c>
      <c r="F166" s="156">
        <f>+'Ongoing Monitoring'!Z14</f>
        <v>2.4</v>
      </c>
      <c r="G166" s="156">
        <f>+'Ongoing Monitoring'!AA14</f>
        <v>2.4</v>
      </c>
      <c r="H166" s="156">
        <f>+'Ongoing Monitoring'!AB14</f>
        <v>2.4</v>
      </c>
      <c r="I166" s="156">
        <f>+'Ongoing Monitoring'!AC14</f>
        <v>2.4</v>
      </c>
      <c r="J166" s="156">
        <f>+'Ongoing Monitoring'!AD14</f>
        <v>2.4</v>
      </c>
      <c r="K166" s="156">
        <f>+'Ongoing Monitoring'!AE14</f>
        <v>2.4</v>
      </c>
      <c r="L166" s="156">
        <f>+'Ongoing Monitoring'!AF14</f>
        <v>2.4</v>
      </c>
      <c r="M166" s="156">
        <f>+'Ongoing Monitoring'!AG14</f>
        <v>2.4</v>
      </c>
      <c r="N166" s="156">
        <f>+'Ongoing Monitoring'!AH14</f>
        <v>2.4</v>
      </c>
    </row>
    <row r="167" spans="3:14" x14ac:dyDescent="0.3">
      <c r="C167" s="156" t="s">
        <v>1595</v>
      </c>
      <c r="D167" s="156">
        <f>+'Ongoing Monitoring'!AJ14</f>
        <v>2.4</v>
      </c>
      <c r="E167" s="156">
        <f>+'Ongoing Monitoring'!AK14</f>
        <v>2.4</v>
      </c>
      <c r="F167" s="156">
        <f>+'Ongoing Monitoring'!AL14</f>
        <v>2.4</v>
      </c>
      <c r="G167" s="156">
        <f>+'Ongoing Monitoring'!AM14</f>
        <v>2.4</v>
      </c>
      <c r="H167" s="156">
        <f>+'Ongoing Monitoring'!AN14</f>
        <v>2.4</v>
      </c>
      <c r="I167" s="156">
        <f>+'Ongoing Monitoring'!AO14</f>
        <v>2.4</v>
      </c>
      <c r="J167" s="156">
        <f>+'Ongoing Monitoring'!AP14</f>
        <v>2.4</v>
      </c>
      <c r="K167" s="156">
        <f>+'Ongoing Monitoring'!AQ14</f>
        <v>2.4</v>
      </c>
      <c r="L167" s="156">
        <f>+'Ongoing Monitoring'!AR14</f>
        <v>2.4</v>
      </c>
      <c r="M167" s="156">
        <f>+'Ongoing Monitoring'!AS14</f>
        <v>2.4</v>
      </c>
      <c r="N167" s="156">
        <f>+'Ongoing Monitoring'!AT14</f>
        <v>2.4</v>
      </c>
    </row>
    <row r="168" spans="3:14" x14ac:dyDescent="0.3">
      <c r="C168" s="156" t="s">
        <v>1594</v>
      </c>
      <c r="D168" s="156">
        <f>+'Ongoing Monitoring'!AV14</f>
        <v>2.4</v>
      </c>
      <c r="E168" s="156">
        <f>+'Ongoing Monitoring'!AW14</f>
        <v>2.4</v>
      </c>
      <c r="F168" s="156">
        <f>+'Ongoing Monitoring'!AX14</f>
        <v>2.4</v>
      </c>
      <c r="G168" s="156">
        <f>+'Ongoing Monitoring'!AY14</f>
        <v>2.4</v>
      </c>
      <c r="H168" s="156">
        <f>+'Ongoing Monitoring'!AZ14</f>
        <v>2.4</v>
      </c>
      <c r="I168" s="156">
        <f>+'Ongoing Monitoring'!BA14</f>
        <v>2.4</v>
      </c>
      <c r="J168" s="156">
        <f>+'Ongoing Monitoring'!BB14</f>
        <v>2.4</v>
      </c>
      <c r="K168" s="156">
        <f>+'Ongoing Monitoring'!BC14</f>
        <v>2.4</v>
      </c>
      <c r="L168" s="156">
        <f>+'Ongoing Monitoring'!BD14</f>
        <v>2.4</v>
      </c>
      <c r="M168" s="156">
        <f>+'Ongoing Monitoring'!BE14</f>
        <v>2.4</v>
      </c>
      <c r="N168" s="156">
        <f>+'Ongoing Monitoring'!BF14</f>
        <v>2.4</v>
      </c>
    </row>
    <row r="171" spans="3:14" x14ac:dyDescent="0.3">
      <c r="C171" s="179" t="s">
        <v>1593</v>
      </c>
    </row>
    <row r="172" spans="3:14" x14ac:dyDescent="0.3">
      <c r="D172" s="178">
        <f>E172-1</f>
        <v>2020</v>
      </c>
      <c r="E172" s="178">
        <f>F172-1</f>
        <v>2021</v>
      </c>
      <c r="F172" s="178">
        <f>G172-1</f>
        <v>2022</v>
      </c>
      <c r="G172" s="178">
        <v>2023</v>
      </c>
      <c r="H172" s="178">
        <f t="shared" ref="H172:N172" si="21">G172+1</f>
        <v>2024</v>
      </c>
      <c r="I172" s="178">
        <f t="shared" si="21"/>
        <v>2025</v>
      </c>
      <c r="J172" s="178">
        <f t="shared" si="21"/>
        <v>2026</v>
      </c>
      <c r="K172" s="178">
        <f t="shared" si="21"/>
        <v>2027</v>
      </c>
      <c r="L172" s="178">
        <f t="shared" si="21"/>
        <v>2028</v>
      </c>
      <c r="M172" s="178">
        <f t="shared" si="21"/>
        <v>2029</v>
      </c>
      <c r="N172" s="178">
        <f t="shared" si="21"/>
        <v>2030</v>
      </c>
    </row>
    <row r="173" spans="3:14" x14ac:dyDescent="0.3">
      <c r="C173" s="156" t="s">
        <v>1592</v>
      </c>
      <c r="D173" s="156">
        <f>+'Ongoing Monitoring'!L15</f>
        <v>3.5</v>
      </c>
      <c r="E173" s="156">
        <f>+'Ongoing Monitoring'!M15</f>
        <v>3.5</v>
      </c>
      <c r="F173" s="156">
        <f>+'Ongoing Monitoring'!N15</f>
        <v>3.5</v>
      </c>
      <c r="G173" s="156">
        <f>+'Ongoing Monitoring'!O15</f>
        <v>3.5</v>
      </c>
      <c r="H173" s="156">
        <f>+'Ongoing Monitoring'!P15</f>
        <v>3.5</v>
      </c>
      <c r="I173" s="156">
        <f>+'Ongoing Monitoring'!Q15</f>
        <v>3.5</v>
      </c>
      <c r="J173" s="156">
        <f>+'Ongoing Monitoring'!R15</f>
        <v>3.5</v>
      </c>
      <c r="K173" s="156">
        <f>+'Ongoing Monitoring'!S15</f>
        <v>3.5</v>
      </c>
      <c r="L173" s="156">
        <f>+'Ongoing Monitoring'!T15</f>
        <v>3.5</v>
      </c>
      <c r="M173" s="156">
        <f>+'Ongoing Monitoring'!U15</f>
        <v>3.5</v>
      </c>
      <c r="N173" s="156">
        <f>+'Ongoing Monitoring'!V15</f>
        <v>3.5</v>
      </c>
    </row>
    <row r="174" spans="3:14" x14ac:dyDescent="0.3">
      <c r="C174" s="156" t="s">
        <v>1591</v>
      </c>
      <c r="D174" s="156">
        <f>+'Ongoing Monitoring'!X15</f>
        <v>3.5</v>
      </c>
      <c r="E174" s="156">
        <f>+'Ongoing Monitoring'!Y15</f>
        <v>3.5</v>
      </c>
      <c r="F174" s="156">
        <f>+'Ongoing Monitoring'!Z15</f>
        <v>3.5</v>
      </c>
      <c r="G174" s="156">
        <f>+'Ongoing Monitoring'!AA15</f>
        <v>3.5</v>
      </c>
      <c r="H174" s="156">
        <f>+'Ongoing Monitoring'!AB15</f>
        <v>3.5</v>
      </c>
      <c r="I174" s="156">
        <f>+'Ongoing Monitoring'!AC15</f>
        <v>3.5</v>
      </c>
      <c r="J174" s="156">
        <f>+'Ongoing Monitoring'!AD15</f>
        <v>3.5</v>
      </c>
      <c r="K174" s="156">
        <f>+'Ongoing Monitoring'!AE15</f>
        <v>3.5</v>
      </c>
      <c r="L174" s="156">
        <f>+'Ongoing Monitoring'!AF15</f>
        <v>3.5</v>
      </c>
      <c r="M174" s="156">
        <f>+'Ongoing Monitoring'!AG15</f>
        <v>3.5</v>
      </c>
      <c r="N174" s="156">
        <f>+'Ongoing Monitoring'!AH15</f>
        <v>3.5</v>
      </c>
    </row>
    <row r="175" spans="3:14" x14ac:dyDescent="0.3">
      <c r="C175" s="156" t="s">
        <v>1590</v>
      </c>
      <c r="D175" s="156">
        <f>+'Ongoing Monitoring'!AJ15</f>
        <v>3.5</v>
      </c>
      <c r="E175" s="156">
        <f>+'Ongoing Monitoring'!AK15</f>
        <v>3.5</v>
      </c>
      <c r="F175" s="156">
        <f>+'Ongoing Monitoring'!AL15</f>
        <v>3.5</v>
      </c>
      <c r="G175" s="156">
        <f>+'Ongoing Monitoring'!AM15</f>
        <v>3.5</v>
      </c>
      <c r="H175" s="156">
        <f>+'Ongoing Monitoring'!AN15</f>
        <v>3.5</v>
      </c>
      <c r="I175" s="156">
        <f>+'Ongoing Monitoring'!AO15</f>
        <v>3.5</v>
      </c>
      <c r="J175" s="156">
        <f>+'Ongoing Monitoring'!AP15</f>
        <v>3.5</v>
      </c>
      <c r="K175" s="156">
        <f>+'Ongoing Monitoring'!AQ15</f>
        <v>3.5</v>
      </c>
      <c r="L175" s="156">
        <f>+'Ongoing Monitoring'!AR15</f>
        <v>3.5</v>
      </c>
      <c r="M175" s="156">
        <f>+'Ongoing Monitoring'!AS15</f>
        <v>3.5</v>
      </c>
      <c r="N175" s="156">
        <f>+'Ongoing Monitoring'!AT15</f>
        <v>3.5</v>
      </c>
    </row>
    <row r="176" spans="3:14" x14ac:dyDescent="0.3">
      <c r="C176" s="156" t="s">
        <v>1589</v>
      </c>
      <c r="D176" s="156">
        <f>+'Ongoing Monitoring'!AV15</f>
        <v>3.5</v>
      </c>
      <c r="E176" s="156">
        <f>+'Ongoing Monitoring'!AW15</f>
        <v>3.5</v>
      </c>
      <c r="F176" s="156">
        <f>+'Ongoing Monitoring'!AX15</f>
        <v>3.5</v>
      </c>
      <c r="G176" s="156">
        <f>+'Ongoing Monitoring'!AY15</f>
        <v>3.5</v>
      </c>
      <c r="H176" s="156">
        <f>+'Ongoing Monitoring'!AZ15</f>
        <v>3.5</v>
      </c>
      <c r="I176" s="156">
        <f>+'Ongoing Monitoring'!BA15</f>
        <v>3.5</v>
      </c>
      <c r="J176" s="156">
        <f>+'Ongoing Monitoring'!BB15</f>
        <v>3.5</v>
      </c>
      <c r="K176" s="156">
        <f>+'Ongoing Monitoring'!BC15</f>
        <v>3.5</v>
      </c>
      <c r="L176" s="156">
        <f>+'Ongoing Monitoring'!BD15</f>
        <v>3.5</v>
      </c>
      <c r="M176" s="156">
        <f>+'Ongoing Monitoring'!BE15</f>
        <v>3.5</v>
      </c>
      <c r="N176" s="156">
        <f>+'Ongoing Monitoring'!BF15</f>
        <v>3.5</v>
      </c>
    </row>
    <row r="178" spans="3:14" x14ac:dyDescent="0.3">
      <c r="E178" s="156" t="s">
        <v>1588</v>
      </c>
    </row>
    <row r="179" spans="3:14" x14ac:dyDescent="0.3">
      <c r="C179" s="179" t="s">
        <v>1587</v>
      </c>
    </row>
    <row r="180" spans="3:14" x14ac:dyDescent="0.3">
      <c r="D180" s="178">
        <f>E180-1</f>
        <v>2020</v>
      </c>
      <c r="E180" s="178">
        <f>F180-1</f>
        <v>2021</v>
      </c>
      <c r="F180" s="178">
        <f>G180-1</f>
        <v>2022</v>
      </c>
      <c r="G180" s="178">
        <v>2023</v>
      </c>
      <c r="H180" s="178">
        <f t="shared" ref="H180:N180" si="22">G180+1</f>
        <v>2024</v>
      </c>
      <c r="I180" s="178">
        <f t="shared" si="22"/>
        <v>2025</v>
      </c>
      <c r="J180" s="178">
        <f t="shared" si="22"/>
        <v>2026</v>
      </c>
      <c r="K180" s="178">
        <f t="shared" si="22"/>
        <v>2027</v>
      </c>
      <c r="L180" s="178">
        <f t="shared" si="22"/>
        <v>2028</v>
      </c>
      <c r="M180" s="178">
        <f t="shared" si="22"/>
        <v>2029</v>
      </c>
      <c r="N180" s="178">
        <f t="shared" si="22"/>
        <v>2030</v>
      </c>
    </row>
    <row r="181" spans="3:14" x14ac:dyDescent="0.3">
      <c r="C181" s="156" t="s">
        <v>1586</v>
      </c>
      <c r="D181" s="156">
        <f>+'Ongoing Monitoring'!L16</f>
        <v>4.0999999999999996</v>
      </c>
      <c r="E181" s="156">
        <f>+'Ongoing Monitoring'!M16</f>
        <v>4.0999999999999996</v>
      </c>
      <c r="F181" s="156">
        <f>+'Ongoing Monitoring'!N16</f>
        <v>4.0999999999999996</v>
      </c>
      <c r="G181" s="156">
        <f>+'Ongoing Monitoring'!O16</f>
        <v>4.0999999999999996</v>
      </c>
      <c r="H181" s="156">
        <f>+'Ongoing Monitoring'!P16</f>
        <v>4.0999999999999996</v>
      </c>
      <c r="I181" s="156">
        <f>+'Ongoing Monitoring'!Q16</f>
        <v>4.0999999999999996</v>
      </c>
      <c r="J181" s="156">
        <f>+'Ongoing Monitoring'!R16</f>
        <v>4.0999999999999996</v>
      </c>
      <c r="K181" s="156">
        <f>+'Ongoing Monitoring'!S16</f>
        <v>4.0999999999999996</v>
      </c>
      <c r="L181" s="156">
        <f>+'Ongoing Monitoring'!T16</f>
        <v>4.0999999999999996</v>
      </c>
      <c r="M181" s="156">
        <f>+'Ongoing Monitoring'!U16</f>
        <v>4.0999999999999996</v>
      </c>
      <c r="N181" s="156">
        <f>+'Ongoing Monitoring'!V16</f>
        <v>4.0999999999999996</v>
      </c>
    </row>
    <row r="182" spans="3:14" x14ac:dyDescent="0.3">
      <c r="C182" s="156" t="s">
        <v>1585</v>
      </c>
      <c r="D182" s="156">
        <f>+'Ongoing Monitoring'!X16</f>
        <v>4.0999999999999996</v>
      </c>
      <c r="E182" s="156">
        <f>+'Ongoing Monitoring'!Y16</f>
        <v>4.0999999999999996</v>
      </c>
      <c r="F182" s="156">
        <f>+'Ongoing Monitoring'!Z16</f>
        <v>4.0999999999999996</v>
      </c>
      <c r="G182" s="156">
        <f>+'Ongoing Monitoring'!AA16</f>
        <v>4.0999999999999996</v>
      </c>
      <c r="H182" s="156">
        <f>+'Ongoing Monitoring'!AB16</f>
        <v>4.0999999999999996</v>
      </c>
      <c r="I182" s="156">
        <f>+'Ongoing Monitoring'!AC16</f>
        <v>4.0999999999999996</v>
      </c>
      <c r="J182" s="156">
        <f>+'Ongoing Monitoring'!AD16</f>
        <v>4.0999999999999996</v>
      </c>
      <c r="K182" s="156">
        <f>+'Ongoing Monitoring'!AE16</f>
        <v>4.0999999999999996</v>
      </c>
      <c r="L182" s="156">
        <f>+'Ongoing Monitoring'!AF16</f>
        <v>4.0999999999999996</v>
      </c>
      <c r="M182" s="156">
        <f>+'Ongoing Monitoring'!AG16</f>
        <v>4.0999999999999996</v>
      </c>
      <c r="N182" s="156">
        <f>+'Ongoing Monitoring'!AH16</f>
        <v>4.0999999999999996</v>
      </c>
    </row>
    <row r="183" spans="3:14" x14ac:dyDescent="0.3">
      <c r="C183" s="156" t="s">
        <v>1584</v>
      </c>
      <c r="D183" s="156">
        <f>+'Ongoing Monitoring'!AJ16</f>
        <v>4.0999999999999996</v>
      </c>
      <c r="E183" s="156">
        <f>+'Ongoing Monitoring'!AK16</f>
        <v>4.0999999999999996</v>
      </c>
      <c r="F183" s="156">
        <f>+'Ongoing Monitoring'!AL16</f>
        <v>4.0999999999999996</v>
      </c>
      <c r="G183" s="156">
        <f>+'Ongoing Monitoring'!AM16</f>
        <v>4.0999999999999996</v>
      </c>
      <c r="H183" s="156">
        <f>+'Ongoing Monitoring'!AN16</f>
        <v>4.0999999999999996</v>
      </c>
      <c r="I183" s="156">
        <f>+'Ongoing Monitoring'!AO16</f>
        <v>4.0999999999999996</v>
      </c>
      <c r="J183" s="156">
        <f>+'Ongoing Monitoring'!AP16</f>
        <v>4.0999999999999996</v>
      </c>
      <c r="K183" s="156">
        <f>+'Ongoing Monitoring'!AQ16</f>
        <v>4.0999999999999996</v>
      </c>
      <c r="L183" s="156">
        <f>+'Ongoing Monitoring'!AR16</f>
        <v>4.0999999999999996</v>
      </c>
      <c r="M183" s="156">
        <f>+'Ongoing Monitoring'!AS16</f>
        <v>4.0999999999999996</v>
      </c>
      <c r="N183" s="156">
        <f>+'Ongoing Monitoring'!AT16</f>
        <v>4.0999999999999996</v>
      </c>
    </row>
    <row r="184" spans="3:14" x14ac:dyDescent="0.3">
      <c r="C184" s="156" t="s">
        <v>1583</v>
      </c>
      <c r="D184" s="156">
        <f>+'Ongoing Monitoring'!AV16</f>
        <v>4.0999999999999996</v>
      </c>
      <c r="E184" s="156">
        <f>+'Ongoing Monitoring'!AW16</f>
        <v>4.0999999999999996</v>
      </c>
      <c r="F184" s="156">
        <f>+'Ongoing Monitoring'!AX16</f>
        <v>4.0999999999999996</v>
      </c>
      <c r="G184" s="156">
        <f>+'Ongoing Monitoring'!AY16</f>
        <v>4.0999999999999996</v>
      </c>
      <c r="H184" s="156">
        <f>+'Ongoing Monitoring'!AZ16</f>
        <v>4.0999999999999996</v>
      </c>
      <c r="I184" s="156">
        <f>+'Ongoing Monitoring'!BA16</f>
        <v>4.0999999999999996</v>
      </c>
      <c r="J184" s="156">
        <f>+'Ongoing Monitoring'!BB16</f>
        <v>4.0999999999999996</v>
      </c>
      <c r="K184" s="156">
        <f>+'Ongoing Monitoring'!BC16</f>
        <v>4.0999999999999996</v>
      </c>
      <c r="L184" s="156">
        <f>+'Ongoing Monitoring'!BD16</f>
        <v>4.0999999999999996</v>
      </c>
      <c r="M184" s="156">
        <f>+'Ongoing Monitoring'!BE16</f>
        <v>4.0999999999999996</v>
      </c>
      <c r="N184" s="156">
        <f>+'Ongoing Monitoring'!BF16</f>
        <v>4.0999999999999996</v>
      </c>
    </row>
    <row r="187" spans="3:14" x14ac:dyDescent="0.3">
      <c r="C187" s="179" t="s">
        <v>1582</v>
      </c>
    </row>
    <row r="188" spans="3:14" x14ac:dyDescent="0.3">
      <c r="D188" s="178">
        <f>E188-1</f>
        <v>2020</v>
      </c>
      <c r="E188" s="178">
        <f>F188-1</f>
        <v>2021</v>
      </c>
      <c r="F188" s="178">
        <f>G188-1</f>
        <v>2022</v>
      </c>
      <c r="G188" s="178">
        <v>2023</v>
      </c>
      <c r="H188" s="178">
        <f t="shared" ref="H188:N188" si="23">G188+1</f>
        <v>2024</v>
      </c>
      <c r="I188" s="178">
        <f t="shared" si="23"/>
        <v>2025</v>
      </c>
      <c r="J188" s="178">
        <f t="shared" si="23"/>
        <v>2026</v>
      </c>
      <c r="K188" s="178">
        <f t="shared" si="23"/>
        <v>2027</v>
      </c>
      <c r="L188" s="178">
        <f t="shared" si="23"/>
        <v>2028</v>
      </c>
      <c r="M188" s="178">
        <f t="shared" si="23"/>
        <v>2029</v>
      </c>
      <c r="N188" s="178">
        <f t="shared" si="23"/>
        <v>2030</v>
      </c>
    </row>
    <row r="189" spans="3:14" x14ac:dyDescent="0.3">
      <c r="C189" s="156" t="s">
        <v>1581</v>
      </c>
      <c r="D189" s="156">
        <f>+'Ongoing Monitoring'!L17</f>
        <v>10</v>
      </c>
      <c r="E189" s="156">
        <f>+'Ongoing Monitoring'!M17</f>
        <v>10</v>
      </c>
      <c r="F189" s="156">
        <f>+'Ongoing Monitoring'!N17</f>
        <v>10</v>
      </c>
      <c r="G189" s="156">
        <f>+'Ongoing Monitoring'!O17</f>
        <v>10</v>
      </c>
      <c r="H189" s="156">
        <f>+'Ongoing Monitoring'!P17</f>
        <v>10</v>
      </c>
      <c r="I189" s="156">
        <f>+'Ongoing Monitoring'!Q17</f>
        <v>10</v>
      </c>
      <c r="J189" s="156">
        <f>+'Ongoing Monitoring'!R17</f>
        <v>10</v>
      </c>
      <c r="K189" s="156">
        <f>+'Ongoing Monitoring'!S17</f>
        <v>10</v>
      </c>
      <c r="L189" s="156">
        <f>+'Ongoing Monitoring'!T17</f>
        <v>10</v>
      </c>
      <c r="M189" s="156">
        <f>+'Ongoing Monitoring'!U17</f>
        <v>10</v>
      </c>
      <c r="N189" s="156">
        <f>+'Ongoing Monitoring'!V17</f>
        <v>10</v>
      </c>
    </row>
    <row r="190" spans="3:14" x14ac:dyDescent="0.3">
      <c r="C190" s="156" t="s">
        <v>1580</v>
      </c>
      <c r="D190" s="156">
        <f>+'Ongoing Monitoring'!X17</f>
        <v>10</v>
      </c>
      <c r="E190" s="156">
        <f>+'Ongoing Monitoring'!Y17</f>
        <v>10</v>
      </c>
      <c r="F190" s="156">
        <f>+'Ongoing Monitoring'!Z17</f>
        <v>10</v>
      </c>
      <c r="G190" s="156">
        <f>+'Ongoing Monitoring'!AA17</f>
        <v>10</v>
      </c>
      <c r="H190" s="156">
        <f>+'Ongoing Monitoring'!AB17</f>
        <v>10</v>
      </c>
      <c r="I190" s="156">
        <f>+'Ongoing Monitoring'!AC17</f>
        <v>10</v>
      </c>
      <c r="J190" s="156">
        <f>+'Ongoing Monitoring'!AD17</f>
        <v>10</v>
      </c>
      <c r="K190" s="156">
        <f>+'Ongoing Monitoring'!AE17</f>
        <v>10</v>
      </c>
      <c r="L190" s="156">
        <f>+'Ongoing Monitoring'!AF17</f>
        <v>10</v>
      </c>
      <c r="M190" s="156">
        <f>+'Ongoing Monitoring'!AG17</f>
        <v>10</v>
      </c>
      <c r="N190" s="156">
        <f>+'Ongoing Monitoring'!AH17</f>
        <v>10</v>
      </c>
    </row>
    <row r="191" spans="3:14" x14ac:dyDescent="0.3">
      <c r="C191" s="156" t="s">
        <v>1579</v>
      </c>
      <c r="D191" s="156">
        <f>+'Ongoing Monitoring'!AJ17</f>
        <v>10</v>
      </c>
      <c r="E191" s="156">
        <f>+'Ongoing Monitoring'!AK17</f>
        <v>10</v>
      </c>
      <c r="F191" s="156">
        <f>+'Ongoing Monitoring'!AL17</f>
        <v>10</v>
      </c>
      <c r="G191" s="156">
        <f>+'Ongoing Monitoring'!AM17</f>
        <v>10</v>
      </c>
      <c r="H191" s="156">
        <f>+'Ongoing Monitoring'!AN17</f>
        <v>10</v>
      </c>
      <c r="I191" s="156">
        <f>+'Ongoing Monitoring'!AO17</f>
        <v>10</v>
      </c>
      <c r="J191" s="156">
        <f>+'Ongoing Monitoring'!AP17</f>
        <v>10</v>
      </c>
      <c r="K191" s="156">
        <f>+'Ongoing Monitoring'!AQ17</f>
        <v>10</v>
      </c>
      <c r="L191" s="156">
        <f>+'Ongoing Monitoring'!AR17</f>
        <v>10</v>
      </c>
      <c r="M191" s="156">
        <f>+'Ongoing Monitoring'!AS17</f>
        <v>10</v>
      </c>
      <c r="N191" s="156">
        <f>+'Ongoing Monitoring'!AT17</f>
        <v>10</v>
      </c>
    </row>
    <row r="192" spans="3:14" x14ac:dyDescent="0.3">
      <c r="C192" s="156" t="s">
        <v>1578</v>
      </c>
      <c r="D192" s="156">
        <f>+'Ongoing Monitoring'!AV17</f>
        <v>10</v>
      </c>
      <c r="E192" s="156">
        <f>+'Ongoing Monitoring'!AW17</f>
        <v>10</v>
      </c>
      <c r="F192" s="156">
        <f>+'Ongoing Monitoring'!AX17</f>
        <v>10</v>
      </c>
      <c r="G192" s="156">
        <f>+'Ongoing Monitoring'!AY17</f>
        <v>10</v>
      </c>
      <c r="H192" s="156">
        <f>+'Ongoing Monitoring'!AZ17</f>
        <v>10</v>
      </c>
      <c r="I192" s="156">
        <f>+'Ongoing Monitoring'!BA17</f>
        <v>10</v>
      </c>
      <c r="J192" s="156">
        <f>+'Ongoing Monitoring'!BB17</f>
        <v>10</v>
      </c>
      <c r="K192" s="156">
        <f>+'Ongoing Monitoring'!BC17</f>
        <v>10</v>
      </c>
      <c r="L192" s="156">
        <f>+'Ongoing Monitoring'!BD17</f>
        <v>10</v>
      </c>
      <c r="M192" s="156">
        <f>+'Ongoing Monitoring'!BE17</f>
        <v>10</v>
      </c>
      <c r="N192" s="156">
        <f>+'Ongoing Monitoring'!BF17</f>
        <v>10</v>
      </c>
    </row>
    <row r="195" spans="2:54" x14ac:dyDescent="0.3">
      <c r="C195" s="179" t="s">
        <v>1475</v>
      </c>
    </row>
    <row r="196" spans="2:54" x14ac:dyDescent="0.3">
      <c r="D196" s="178">
        <f>E196-1</f>
        <v>2020</v>
      </c>
      <c r="E196" s="178">
        <f>F196-1</f>
        <v>2021</v>
      </c>
      <c r="F196" s="178">
        <f>G196-1</f>
        <v>2022</v>
      </c>
      <c r="G196" s="178">
        <v>2023</v>
      </c>
      <c r="H196" s="178">
        <f t="shared" ref="H196:N196" si="24">G196+1</f>
        <v>2024</v>
      </c>
      <c r="I196" s="178">
        <f t="shared" si="24"/>
        <v>2025</v>
      </c>
      <c r="J196" s="178">
        <f t="shared" si="24"/>
        <v>2026</v>
      </c>
      <c r="K196" s="178">
        <f t="shared" si="24"/>
        <v>2027</v>
      </c>
      <c r="L196" s="178">
        <f t="shared" si="24"/>
        <v>2028</v>
      </c>
      <c r="M196" s="178">
        <f t="shared" si="24"/>
        <v>2029</v>
      </c>
      <c r="N196" s="178">
        <f t="shared" si="24"/>
        <v>2030</v>
      </c>
    </row>
    <row r="197" spans="2:54" x14ac:dyDescent="0.3">
      <c r="C197" s="156" t="s">
        <v>1577</v>
      </c>
      <c r="D197" s="156">
        <f>+'Ongoing Monitoring'!L18</f>
        <v>100</v>
      </c>
      <c r="E197" s="156">
        <f>+'Ongoing Monitoring'!M18</f>
        <v>100</v>
      </c>
      <c r="F197" s="156">
        <f>+'Ongoing Monitoring'!N18</f>
        <v>100</v>
      </c>
      <c r="G197" s="156">
        <f>+'Ongoing Monitoring'!O18</f>
        <v>100</v>
      </c>
      <c r="H197" s="156">
        <f>+'Ongoing Monitoring'!P18</f>
        <v>100</v>
      </c>
      <c r="I197" s="156">
        <f>+'Ongoing Monitoring'!Q18</f>
        <v>100</v>
      </c>
      <c r="J197" s="156">
        <f>+'Ongoing Monitoring'!R18</f>
        <v>100</v>
      </c>
      <c r="K197" s="156">
        <f>+'Ongoing Monitoring'!S18</f>
        <v>100</v>
      </c>
      <c r="L197" s="156">
        <f>+'Ongoing Monitoring'!T18</f>
        <v>100</v>
      </c>
      <c r="M197" s="156">
        <f>+'Ongoing Monitoring'!U18</f>
        <v>100</v>
      </c>
      <c r="N197" s="156">
        <f>+'Ongoing Monitoring'!V18</f>
        <v>100</v>
      </c>
    </row>
    <row r="203" spans="2:54" x14ac:dyDescent="0.3">
      <c r="B203" s="220" t="s">
        <v>1576</v>
      </c>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2"/>
    </row>
    <row r="208" spans="2:54" x14ac:dyDescent="0.3">
      <c r="C208" s="179" t="s">
        <v>1476</v>
      </c>
    </row>
    <row r="209" spans="3:14" x14ac:dyDescent="0.3">
      <c r="D209" s="178">
        <f>E209-1</f>
        <v>2020</v>
      </c>
      <c r="E209" s="178">
        <f>F209-1</f>
        <v>2021</v>
      </c>
      <c r="F209" s="178">
        <f>G209-1</f>
        <v>2022</v>
      </c>
      <c r="G209" s="178">
        <v>2023</v>
      </c>
      <c r="H209" s="178">
        <f t="shared" ref="H209:N209" si="25">G209+1</f>
        <v>2024</v>
      </c>
      <c r="I209" s="178">
        <f t="shared" si="25"/>
        <v>2025</v>
      </c>
      <c r="J209" s="178">
        <f t="shared" si="25"/>
        <v>2026</v>
      </c>
      <c r="K209" s="178">
        <f t="shared" si="25"/>
        <v>2027</v>
      </c>
      <c r="L209" s="178">
        <f t="shared" si="25"/>
        <v>2028</v>
      </c>
      <c r="M209" s="178">
        <f t="shared" si="25"/>
        <v>2029</v>
      </c>
      <c r="N209" s="178">
        <f t="shared" si="25"/>
        <v>2030</v>
      </c>
    </row>
    <row r="210" spans="3:14" x14ac:dyDescent="0.3">
      <c r="C210" s="156" t="s">
        <v>1575</v>
      </c>
      <c r="D210" s="177">
        <f>+'Ongoing Monitoring'!L19</f>
        <v>0.15</v>
      </c>
      <c r="E210" s="177">
        <f>+'Ongoing Monitoring'!M19</f>
        <v>0.15</v>
      </c>
      <c r="F210" s="177">
        <f>+'Ongoing Monitoring'!N19</f>
        <v>0.15</v>
      </c>
      <c r="G210" s="177">
        <f>+'Ongoing Monitoring'!O19</f>
        <v>0.15</v>
      </c>
      <c r="H210" s="177">
        <f>+'Ongoing Monitoring'!P19</f>
        <v>0.15</v>
      </c>
      <c r="I210" s="177">
        <f>+'Ongoing Monitoring'!Q19</f>
        <v>0.15</v>
      </c>
      <c r="J210" s="177">
        <f>+'Ongoing Monitoring'!R19</f>
        <v>0.15</v>
      </c>
      <c r="K210" s="177">
        <f>+'Ongoing Monitoring'!S19</f>
        <v>0.15</v>
      </c>
      <c r="L210" s="177">
        <f>+'Ongoing Monitoring'!T19</f>
        <v>0.15</v>
      </c>
      <c r="M210" s="177">
        <f>+'Ongoing Monitoring'!U19</f>
        <v>0.15</v>
      </c>
      <c r="N210" s="177">
        <f>+'Ongoing Monitoring'!V19</f>
        <v>0.15</v>
      </c>
    </row>
    <row r="211" spans="3:14" x14ac:dyDescent="0.3">
      <c r="C211" s="156" t="s">
        <v>1574</v>
      </c>
      <c r="D211" s="177">
        <f>+'Ongoing Monitoring'!X19</f>
        <v>0.2</v>
      </c>
      <c r="E211" s="177">
        <f>+'Ongoing Monitoring'!Y19</f>
        <v>0.2</v>
      </c>
      <c r="F211" s="177">
        <f>+'Ongoing Monitoring'!Z19</f>
        <v>0.2</v>
      </c>
      <c r="G211" s="177">
        <f>+'Ongoing Monitoring'!AA19</f>
        <v>0.2</v>
      </c>
      <c r="H211" s="177">
        <f>+'Ongoing Monitoring'!AB19</f>
        <v>0.2</v>
      </c>
      <c r="I211" s="177">
        <f>+'Ongoing Monitoring'!AC19</f>
        <v>0.2</v>
      </c>
      <c r="J211" s="177">
        <f>+'Ongoing Monitoring'!AD19</f>
        <v>0.2</v>
      </c>
      <c r="K211" s="177">
        <f>+'Ongoing Monitoring'!AE19</f>
        <v>0.2</v>
      </c>
      <c r="L211" s="177">
        <f>+'Ongoing Monitoring'!AF19</f>
        <v>0.2</v>
      </c>
      <c r="M211" s="177">
        <f>+'Ongoing Monitoring'!AG19</f>
        <v>0.2</v>
      </c>
      <c r="N211" s="177">
        <f>+'Ongoing Monitoring'!AH19</f>
        <v>0.2</v>
      </c>
    </row>
    <row r="212" spans="3:14" x14ac:dyDescent="0.3">
      <c r="C212" s="156" t="s">
        <v>1573</v>
      </c>
      <c r="D212" s="177">
        <f>+'Ongoing Monitoring'!AJ19</f>
        <v>0.3</v>
      </c>
      <c r="E212" s="177">
        <f>+'Ongoing Monitoring'!AK19</f>
        <v>0.3</v>
      </c>
      <c r="F212" s="177">
        <f>+'Ongoing Monitoring'!AL19</f>
        <v>0.3</v>
      </c>
      <c r="G212" s="177">
        <f>+'Ongoing Monitoring'!AM19</f>
        <v>0.3</v>
      </c>
      <c r="H212" s="177">
        <f>+'Ongoing Monitoring'!AN19</f>
        <v>0.3</v>
      </c>
      <c r="I212" s="177">
        <f>+'Ongoing Monitoring'!AO19</f>
        <v>0.3</v>
      </c>
      <c r="J212" s="177">
        <f>+'Ongoing Monitoring'!AP19</f>
        <v>0.3</v>
      </c>
      <c r="K212" s="177">
        <f>+'Ongoing Monitoring'!AQ19</f>
        <v>0.3</v>
      </c>
      <c r="L212" s="177">
        <f>+'Ongoing Monitoring'!AR19</f>
        <v>0.3</v>
      </c>
      <c r="M212" s="177">
        <f>+'Ongoing Monitoring'!AS19</f>
        <v>0.3</v>
      </c>
      <c r="N212" s="177">
        <f>+'Ongoing Monitoring'!AT19</f>
        <v>0.3</v>
      </c>
    </row>
    <row r="217" spans="3:14" x14ac:dyDescent="0.3">
      <c r="C217" s="179" t="s">
        <v>1477</v>
      </c>
    </row>
    <row r="218" spans="3:14" x14ac:dyDescent="0.3">
      <c r="D218" s="178">
        <f>E218-1</f>
        <v>2020</v>
      </c>
      <c r="E218" s="178">
        <f>F218-1</f>
        <v>2021</v>
      </c>
      <c r="F218" s="178">
        <f>G218-1</f>
        <v>2022</v>
      </c>
      <c r="G218" s="178">
        <v>2023</v>
      </c>
      <c r="H218" s="178">
        <f t="shared" ref="H218:N218" si="26">G218+1</f>
        <v>2024</v>
      </c>
      <c r="I218" s="178">
        <f t="shared" si="26"/>
        <v>2025</v>
      </c>
      <c r="J218" s="178">
        <f t="shared" si="26"/>
        <v>2026</v>
      </c>
      <c r="K218" s="178">
        <f t="shared" si="26"/>
        <v>2027</v>
      </c>
      <c r="L218" s="178">
        <f t="shared" si="26"/>
        <v>2028</v>
      </c>
      <c r="M218" s="178">
        <f t="shared" si="26"/>
        <v>2029</v>
      </c>
      <c r="N218" s="178">
        <f t="shared" si="26"/>
        <v>2030</v>
      </c>
    </row>
    <row r="219" spans="3:14" x14ac:dyDescent="0.3">
      <c r="C219" s="156" t="s">
        <v>1575</v>
      </c>
      <c r="D219" s="177">
        <f>+'Ongoing Monitoring'!L20</f>
        <v>0.15</v>
      </c>
      <c r="E219" s="177">
        <f>+'Ongoing Monitoring'!M20</f>
        <v>0.15</v>
      </c>
      <c r="F219" s="177">
        <f>+'Ongoing Monitoring'!N20</f>
        <v>0.15</v>
      </c>
      <c r="G219" s="177">
        <f>+'Ongoing Monitoring'!O20</f>
        <v>0.15</v>
      </c>
      <c r="H219" s="177">
        <f>+'Ongoing Monitoring'!P20</f>
        <v>0.15</v>
      </c>
      <c r="I219" s="177">
        <f>+'Ongoing Monitoring'!Q20</f>
        <v>0.15</v>
      </c>
      <c r="J219" s="177">
        <f>+'Ongoing Monitoring'!R20</f>
        <v>0.15</v>
      </c>
      <c r="K219" s="177">
        <f>+'Ongoing Monitoring'!S20</f>
        <v>0.15</v>
      </c>
      <c r="L219" s="177">
        <f>+'Ongoing Monitoring'!T20</f>
        <v>0.15</v>
      </c>
      <c r="M219" s="177">
        <f>+'Ongoing Monitoring'!U20</f>
        <v>0.15</v>
      </c>
      <c r="N219" s="177">
        <f>+'Ongoing Monitoring'!V20</f>
        <v>0.15</v>
      </c>
    </row>
    <row r="220" spans="3:14" x14ac:dyDescent="0.3">
      <c r="C220" s="156" t="s">
        <v>1574</v>
      </c>
      <c r="D220" s="177">
        <f>+'Ongoing Monitoring'!X20</f>
        <v>0.2</v>
      </c>
      <c r="E220" s="177">
        <f>+'Ongoing Monitoring'!Y20</f>
        <v>0.2</v>
      </c>
      <c r="F220" s="177">
        <f>+'Ongoing Monitoring'!Z20</f>
        <v>0.2</v>
      </c>
      <c r="G220" s="177">
        <f>+'Ongoing Monitoring'!AA20</f>
        <v>0.2</v>
      </c>
      <c r="H220" s="177">
        <f>+'Ongoing Monitoring'!AB20</f>
        <v>0.2</v>
      </c>
      <c r="I220" s="177">
        <f>+'Ongoing Monitoring'!AC20</f>
        <v>0.2</v>
      </c>
      <c r="J220" s="177">
        <f>+'Ongoing Monitoring'!AD20</f>
        <v>0.2</v>
      </c>
      <c r="K220" s="177">
        <f>+'Ongoing Monitoring'!AE20</f>
        <v>0.2</v>
      </c>
      <c r="L220" s="177">
        <f>+'Ongoing Monitoring'!AF20</f>
        <v>0.2</v>
      </c>
      <c r="M220" s="177">
        <f>+'Ongoing Monitoring'!AG20</f>
        <v>0.2</v>
      </c>
      <c r="N220" s="177">
        <f>+'Ongoing Monitoring'!AH20</f>
        <v>0.2</v>
      </c>
    </row>
    <row r="221" spans="3:14" x14ac:dyDescent="0.3">
      <c r="C221" s="156" t="s">
        <v>1573</v>
      </c>
      <c r="D221" s="177">
        <f>+'Ongoing Monitoring'!AJ20</f>
        <v>0.3</v>
      </c>
      <c r="E221" s="177">
        <f>+'Ongoing Monitoring'!AK20</f>
        <v>0.3</v>
      </c>
      <c r="F221" s="177">
        <f>+'Ongoing Monitoring'!AL20</f>
        <v>0.3</v>
      </c>
      <c r="G221" s="177">
        <f>+'Ongoing Monitoring'!AM20</f>
        <v>0.3</v>
      </c>
      <c r="H221" s="177">
        <f>+'Ongoing Monitoring'!AN20</f>
        <v>0.3</v>
      </c>
      <c r="I221" s="177">
        <f>+'Ongoing Monitoring'!AO20</f>
        <v>0.3</v>
      </c>
      <c r="J221" s="177">
        <f>+'Ongoing Monitoring'!AP20</f>
        <v>0.3</v>
      </c>
      <c r="K221" s="177">
        <f>+'Ongoing Monitoring'!AQ20</f>
        <v>0.3</v>
      </c>
      <c r="L221" s="177">
        <f>+'Ongoing Monitoring'!AR20</f>
        <v>0.3</v>
      </c>
      <c r="M221" s="177">
        <f>+'Ongoing Monitoring'!AS20</f>
        <v>0.3</v>
      </c>
      <c r="N221" s="177">
        <f>+'Ongoing Monitoring'!AT20</f>
        <v>0.3</v>
      </c>
    </row>
    <row r="231" spans="2:54" x14ac:dyDescent="0.3">
      <c r="B231" s="220" t="s">
        <v>1572</v>
      </c>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2"/>
    </row>
    <row r="235" spans="2:54" x14ac:dyDescent="0.3">
      <c r="C235" s="179" t="s">
        <v>1571</v>
      </c>
    </row>
    <row r="236" spans="2:54" x14ac:dyDescent="0.3">
      <c r="D236" s="178">
        <f>E236-1</f>
        <v>2020</v>
      </c>
      <c r="E236" s="178">
        <f>F236-1</f>
        <v>2021</v>
      </c>
      <c r="F236" s="178">
        <f>G236-1</f>
        <v>2022</v>
      </c>
      <c r="G236" s="178">
        <v>2023</v>
      </c>
      <c r="H236" s="178">
        <f t="shared" ref="H236:N236" si="27">G236+1</f>
        <v>2024</v>
      </c>
      <c r="I236" s="178">
        <f t="shared" si="27"/>
        <v>2025</v>
      </c>
      <c r="J236" s="178">
        <f t="shared" si="27"/>
        <v>2026</v>
      </c>
      <c r="K236" s="178">
        <f t="shared" si="27"/>
        <v>2027</v>
      </c>
      <c r="L236" s="178">
        <f t="shared" si="27"/>
        <v>2028</v>
      </c>
      <c r="M236" s="178">
        <f t="shared" si="27"/>
        <v>2029</v>
      </c>
      <c r="N236" s="178">
        <f t="shared" si="27"/>
        <v>2030</v>
      </c>
    </row>
    <row r="237" spans="2:54" x14ac:dyDescent="0.3">
      <c r="C237" s="182" t="s">
        <v>1530</v>
      </c>
      <c r="D237" s="177">
        <f>+'Ongoing Monitoring'!L21</f>
        <v>0.3</v>
      </c>
      <c r="E237" s="177">
        <f>+'Ongoing Monitoring'!M21</f>
        <v>0.3</v>
      </c>
      <c r="F237" s="177">
        <f>+'Ongoing Monitoring'!N21</f>
        <v>0.3</v>
      </c>
      <c r="G237" s="177">
        <f>+'Ongoing Monitoring'!O21</f>
        <v>0.3</v>
      </c>
      <c r="H237" s="177">
        <f>+'Ongoing Monitoring'!P21</f>
        <v>0.3</v>
      </c>
      <c r="I237" s="177">
        <f>+'Ongoing Monitoring'!Q21</f>
        <v>0.3</v>
      </c>
      <c r="J237" s="177">
        <f>+'Ongoing Monitoring'!R21</f>
        <v>0.3</v>
      </c>
      <c r="K237" s="177">
        <f>+'Ongoing Monitoring'!S21</f>
        <v>0.3</v>
      </c>
      <c r="L237" s="177">
        <f>+'Ongoing Monitoring'!T21</f>
        <v>0.3</v>
      </c>
      <c r="M237" s="177">
        <f>+'Ongoing Monitoring'!U21</f>
        <v>0.3</v>
      </c>
      <c r="N237" s="177">
        <f>+'Ongoing Monitoring'!V21</f>
        <v>0.3</v>
      </c>
    </row>
    <row r="238" spans="2:54" x14ac:dyDescent="0.3">
      <c r="C238" s="182" t="s">
        <v>1529</v>
      </c>
      <c r="D238" s="177">
        <f>+'Ongoing Monitoring'!X21</f>
        <v>0.2</v>
      </c>
      <c r="E238" s="177">
        <f>+'Ongoing Monitoring'!Y21</f>
        <v>0.22</v>
      </c>
      <c r="F238" s="177">
        <f>+'Ongoing Monitoring'!Z21</f>
        <v>0.24</v>
      </c>
      <c r="G238" s="177">
        <f>+'Ongoing Monitoring'!AA21</f>
        <v>0.26</v>
      </c>
      <c r="H238" s="177">
        <f>+'Ongoing Monitoring'!AB21</f>
        <v>0.28000000000000003</v>
      </c>
      <c r="I238" s="177">
        <f>+'Ongoing Monitoring'!AC21</f>
        <v>0.30000000000000004</v>
      </c>
      <c r="J238" s="177">
        <f>+'Ongoing Monitoring'!AD21</f>
        <v>0.32000000000000006</v>
      </c>
      <c r="K238" s="177">
        <f>+'Ongoing Monitoring'!AE21</f>
        <v>0.34000000000000008</v>
      </c>
      <c r="L238" s="177">
        <f>+'Ongoing Monitoring'!AF21</f>
        <v>0.3600000000000001</v>
      </c>
      <c r="M238" s="177">
        <f>+'Ongoing Monitoring'!AG21</f>
        <v>0.38000000000000012</v>
      </c>
      <c r="N238" s="177">
        <f>+'Ongoing Monitoring'!AH21</f>
        <v>0.40000000000000013</v>
      </c>
    </row>
    <row r="239" spans="2:54" x14ac:dyDescent="0.3">
      <c r="C239" s="156" t="s">
        <v>1528</v>
      </c>
      <c r="D239" s="177">
        <f>+'Ongoing Monitoring'!AJ21</f>
        <v>0.05</v>
      </c>
      <c r="E239" s="177">
        <f>+'Ongoing Monitoring'!AK21</f>
        <v>0.05</v>
      </c>
      <c r="F239" s="177">
        <f>+'Ongoing Monitoring'!AL21</f>
        <v>0.05</v>
      </c>
      <c r="G239" s="177">
        <f>+'Ongoing Monitoring'!AM21</f>
        <v>0.05</v>
      </c>
      <c r="H239" s="177">
        <f>+'Ongoing Monitoring'!AN21</f>
        <v>0.05</v>
      </c>
      <c r="I239" s="177">
        <f>+'Ongoing Monitoring'!AO21</f>
        <v>0.05</v>
      </c>
      <c r="J239" s="177">
        <f>+'Ongoing Monitoring'!AP21</f>
        <v>0.05</v>
      </c>
      <c r="K239" s="177">
        <f>+'Ongoing Monitoring'!AQ21</f>
        <v>0.05</v>
      </c>
      <c r="L239" s="177">
        <f>+'Ongoing Monitoring'!AR21</f>
        <v>0.05</v>
      </c>
      <c r="M239" s="177">
        <f>+'Ongoing Monitoring'!AS21</f>
        <v>0.05</v>
      </c>
      <c r="N239" s="177">
        <f>+'Ongoing Monitoring'!AT21</f>
        <v>0.05</v>
      </c>
    </row>
    <row r="247" spans="2:54" x14ac:dyDescent="0.3">
      <c r="B247" s="220" t="s">
        <v>1570</v>
      </c>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2"/>
    </row>
    <row r="251" spans="2:54" x14ac:dyDescent="0.3">
      <c r="C251" s="179" t="s">
        <v>1569</v>
      </c>
    </row>
    <row r="252" spans="2:54" x14ac:dyDescent="0.3">
      <c r="D252" s="178">
        <f>E252-1</f>
        <v>2020</v>
      </c>
      <c r="E252" s="178">
        <f>F252-1</f>
        <v>2021</v>
      </c>
      <c r="F252" s="178">
        <f>G252-1</f>
        <v>2022</v>
      </c>
      <c r="G252" s="178">
        <v>2023</v>
      </c>
      <c r="H252" s="178">
        <f t="shared" ref="H252:N252" si="28">G252+1</f>
        <v>2024</v>
      </c>
      <c r="I252" s="178">
        <f t="shared" si="28"/>
        <v>2025</v>
      </c>
      <c r="J252" s="178">
        <f t="shared" si="28"/>
        <v>2026</v>
      </c>
      <c r="K252" s="178">
        <f t="shared" si="28"/>
        <v>2027</v>
      </c>
      <c r="L252" s="178">
        <f t="shared" si="28"/>
        <v>2028</v>
      </c>
      <c r="M252" s="178">
        <f t="shared" si="28"/>
        <v>2029</v>
      </c>
      <c r="N252" s="178">
        <f t="shared" si="28"/>
        <v>2030</v>
      </c>
    </row>
    <row r="253" spans="2:54" x14ac:dyDescent="0.3">
      <c r="C253" s="156" t="s">
        <v>1568</v>
      </c>
      <c r="D253" s="186">
        <f>+'Ongoing Monitoring'!L22</f>
        <v>100000</v>
      </c>
      <c r="E253" s="186">
        <f>+'Ongoing Monitoring'!M22</f>
        <v>95000</v>
      </c>
      <c r="F253" s="186">
        <f>+'Ongoing Monitoring'!N22</f>
        <v>90000</v>
      </c>
      <c r="G253" s="186">
        <f>+'Ongoing Monitoring'!O22</f>
        <v>85000</v>
      </c>
      <c r="H253" s="186">
        <f>+'Ongoing Monitoring'!P22</f>
        <v>80000</v>
      </c>
      <c r="I253" s="186">
        <f>+'Ongoing Monitoring'!Q22</f>
        <v>75000</v>
      </c>
      <c r="J253" s="186">
        <f>+'Ongoing Monitoring'!R22</f>
        <v>70000</v>
      </c>
      <c r="K253" s="186">
        <f>+'Ongoing Monitoring'!S22</f>
        <v>65000</v>
      </c>
      <c r="L253" s="186">
        <f>+'Ongoing Monitoring'!T22</f>
        <v>60000</v>
      </c>
      <c r="M253" s="186">
        <f>+'Ongoing Monitoring'!U22</f>
        <v>55000</v>
      </c>
      <c r="N253" s="186">
        <f>+'Ongoing Monitoring'!V22</f>
        <v>50000</v>
      </c>
    </row>
    <row r="254" spans="2:54" x14ac:dyDescent="0.3">
      <c r="C254" s="156" t="s">
        <v>1566</v>
      </c>
      <c r="D254" s="177">
        <f>+'Ongoing Monitoring'!AJ22</f>
        <v>0.1</v>
      </c>
      <c r="E254" s="177">
        <f>+'Ongoing Monitoring'!AK22</f>
        <v>0.1</v>
      </c>
      <c r="F254" s="177">
        <f>+'Ongoing Monitoring'!AL22</f>
        <v>0.1</v>
      </c>
      <c r="G254" s="177">
        <f>+'Ongoing Monitoring'!AM22</f>
        <v>0.1</v>
      </c>
      <c r="H254" s="177">
        <f>+'Ongoing Monitoring'!AN22</f>
        <v>0.1</v>
      </c>
      <c r="I254" s="177">
        <f>+'Ongoing Monitoring'!AO22</f>
        <v>0.1</v>
      </c>
      <c r="J254" s="177">
        <f>+'Ongoing Monitoring'!AP22</f>
        <v>0.1</v>
      </c>
      <c r="K254" s="177">
        <f>+'Ongoing Monitoring'!AQ22</f>
        <v>0.1</v>
      </c>
      <c r="L254" s="177">
        <f>+'Ongoing Monitoring'!AR22</f>
        <v>0.1</v>
      </c>
      <c r="M254" s="177">
        <f>+'Ongoing Monitoring'!AS22</f>
        <v>0.1</v>
      </c>
      <c r="N254" s="177">
        <f>+'Ongoing Monitoring'!AT22</f>
        <v>0.1</v>
      </c>
    </row>
    <row r="256" spans="2:54" x14ac:dyDescent="0.3">
      <c r="D256" s="178">
        <f>E256-1</f>
        <v>2020</v>
      </c>
      <c r="E256" s="178">
        <f>F256-1</f>
        <v>2021</v>
      </c>
      <c r="F256" s="178">
        <f>G256-1</f>
        <v>2022</v>
      </c>
      <c r="G256" s="178">
        <v>2023</v>
      </c>
      <c r="H256" s="178">
        <f t="shared" ref="H256:N256" si="29">G256+1</f>
        <v>2024</v>
      </c>
      <c r="I256" s="178">
        <f t="shared" si="29"/>
        <v>2025</v>
      </c>
      <c r="J256" s="178">
        <f t="shared" si="29"/>
        <v>2026</v>
      </c>
      <c r="K256" s="178">
        <f t="shared" si="29"/>
        <v>2027</v>
      </c>
      <c r="L256" s="178">
        <f t="shared" si="29"/>
        <v>2028</v>
      </c>
      <c r="M256" s="178">
        <f t="shared" si="29"/>
        <v>2029</v>
      </c>
      <c r="N256" s="178">
        <f t="shared" si="29"/>
        <v>2030</v>
      </c>
    </row>
    <row r="257" spans="3:14" x14ac:dyDescent="0.3">
      <c r="C257" s="156" t="s">
        <v>1567</v>
      </c>
      <c r="D257" s="186">
        <f>+'Ongoing Monitoring'!X22</f>
        <v>100000</v>
      </c>
      <c r="E257" s="186">
        <f>+'Ongoing Monitoring'!Y22</f>
        <v>95000</v>
      </c>
      <c r="F257" s="186">
        <f>+'Ongoing Monitoring'!Z22</f>
        <v>90000</v>
      </c>
      <c r="G257" s="186">
        <f>+'Ongoing Monitoring'!AA22</f>
        <v>85000</v>
      </c>
      <c r="H257" s="186">
        <f>+'Ongoing Monitoring'!AB22</f>
        <v>80000</v>
      </c>
      <c r="I257" s="186">
        <f>+'Ongoing Monitoring'!AC22</f>
        <v>75000</v>
      </c>
      <c r="J257" s="186">
        <f>+'Ongoing Monitoring'!AD22</f>
        <v>70000</v>
      </c>
      <c r="K257" s="186">
        <f>+'Ongoing Monitoring'!AE22</f>
        <v>65000</v>
      </c>
      <c r="L257" s="186">
        <f>+'Ongoing Monitoring'!AF22</f>
        <v>60000</v>
      </c>
      <c r="M257" s="186">
        <f>+'Ongoing Monitoring'!AG22</f>
        <v>55000</v>
      </c>
      <c r="N257" s="186">
        <f>+'Ongoing Monitoring'!AH22</f>
        <v>50000</v>
      </c>
    </row>
    <row r="258" spans="3:14" x14ac:dyDescent="0.3">
      <c r="C258" s="156" t="s">
        <v>1566</v>
      </c>
      <c r="D258" s="177">
        <f>+'Ongoing Monitoring'!AV22</f>
        <v>0.1</v>
      </c>
      <c r="E258" s="177">
        <f>+'Ongoing Monitoring'!AW22</f>
        <v>0.1</v>
      </c>
      <c r="F258" s="177">
        <f>+'Ongoing Monitoring'!AX22</f>
        <v>0.1</v>
      </c>
      <c r="G258" s="177">
        <f>+'Ongoing Monitoring'!AY22</f>
        <v>0.1</v>
      </c>
      <c r="H258" s="177">
        <f>+'Ongoing Monitoring'!AZ22</f>
        <v>0.1</v>
      </c>
      <c r="I258" s="177">
        <f>+'Ongoing Monitoring'!BA22</f>
        <v>0.1</v>
      </c>
      <c r="J258" s="177">
        <f>+'Ongoing Monitoring'!BB22</f>
        <v>0.1</v>
      </c>
      <c r="K258" s="177">
        <f>+'Ongoing Monitoring'!BC22</f>
        <v>0.1</v>
      </c>
      <c r="L258" s="177">
        <f>+'Ongoing Monitoring'!BD22</f>
        <v>0.1</v>
      </c>
      <c r="M258" s="177">
        <f>+'Ongoing Monitoring'!BE22</f>
        <v>0.1</v>
      </c>
      <c r="N258" s="177">
        <f>+'Ongoing Monitoring'!BF22</f>
        <v>0.1</v>
      </c>
    </row>
    <row r="261" spans="3:14" x14ac:dyDescent="0.3">
      <c r="C261" s="179" t="s">
        <v>1449</v>
      </c>
    </row>
    <row r="262" spans="3:14" x14ac:dyDescent="0.3">
      <c r="D262" s="178">
        <f>E262-1</f>
        <v>2020</v>
      </c>
      <c r="E262" s="178">
        <f>F262-1</f>
        <v>2021</v>
      </c>
      <c r="F262" s="178">
        <f>G262-1</f>
        <v>2022</v>
      </c>
      <c r="G262" s="178">
        <v>2023</v>
      </c>
      <c r="H262" s="178">
        <f t="shared" ref="H262:N262" si="30">G262+1</f>
        <v>2024</v>
      </c>
      <c r="I262" s="178">
        <f t="shared" si="30"/>
        <v>2025</v>
      </c>
      <c r="J262" s="178">
        <f t="shared" si="30"/>
        <v>2026</v>
      </c>
      <c r="K262" s="178">
        <f t="shared" si="30"/>
        <v>2027</v>
      </c>
      <c r="L262" s="178">
        <f t="shared" si="30"/>
        <v>2028</v>
      </c>
      <c r="M262" s="178">
        <f t="shared" si="30"/>
        <v>2029</v>
      </c>
      <c r="N262" s="178">
        <f t="shared" si="30"/>
        <v>2030</v>
      </c>
    </row>
    <row r="263" spans="3:14" x14ac:dyDescent="0.3">
      <c r="C263" s="156" t="s">
        <v>1494</v>
      </c>
      <c r="D263" s="184">
        <f>+'Ongoing Monitoring'!L24</f>
        <v>0.8</v>
      </c>
      <c r="E263" s="184">
        <f>+'Ongoing Monitoring'!M24</f>
        <v>0.81</v>
      </c>
      <c r="F263" s="184">
        <f>+'Ongoing Monitoring'!N24</f>
        <v>0.82000000000000006</v>
      </c>
      <c r="G263" s="184">
        <f>+'Ongoing Monitoring'!O24</f>
        <v>0.83000000000000007</v>
      </c>
      <c r="H263" s="184">
        <f>+'Ongoing Monitoring'!P24</f>
        <v>0.84000000000000008</v>
      </c>
      <c r="I263" s="184">
        <f>+'Ongoing Monitoring'!Q24</f>
        <v>0.85000000000000009</v>
      </c>
      <c r="J263" s="184">
        <f>+'Ongoing Monitoring'!R24</f>
        <v>0.8600000000000001</v>
      </c>
      <c r="K263" s="184">
        <f>+'Ongoing Monitoring'!S24</f>
        <v>0.87000000000000011</v>
      </c>
      <c r="L263" s="184">
        <f>+'Ongoing Monitoring'!T24</f>
        <v>0.88000000000000012</v>
      </c>
      <c r="M263" s="184">
        <f>+'Ongoing Monitoring'!U24</f>
        <v>0.89000000000000012</v>
      </c>
      <c r="N263" s="184">
        <f>+'Ongoing Monitoring'!V24</f>
        <v>0.90000000000000013</v>
      </c>
    </row>
    <row r="264" spans="3:14" x14ac:dyDescent="0.3">
      <c r="D264" s="185"/>
      <c r="E264" s="185"/>
      <c r="F264" s="185"/>
      <c r="G264" s="185"/>
      <c r="H264" s="185"/>
      <c r="I264" s="185"/>
      <c r="J264" s="185"/>
      <c r="K264" s="185"/>
      <c r="L264" s="185"/>
      <c r="M264" s="185"/>
      <c r="N264" s="185"/>
    </row>
    <row r="266" spans="3:14" x14ac:dyDescent="0.3">
      <c r="C266" s="179" t="s">
        <v>1450</v>
      </c>
    </row>
    <row r="267" spans="3:14" x14ac:dyDescent="0.3">
      <c r="D267" s="178">
        <f>E267-1</f>
        <v>2020</v>
      </c>
      <c r="E267" s="178">
        <f>F267-1</f>
        <v>2021</v>
      </c>
      <c r="F267" s="178">
        <f>G267-1</f>
        <v>2022</v>
      </c>
      <c r="G267" s="178">
        <v>2023</v>
      </c>
      <c r="H267" s="178">
        <f t="shared" ref="H267:N267" si="31">G267+1</f>
        <v>2024</v>
      </c>
      <c r="I267" s="178">
        <f t="shared" si="31"/>
        <v>2025</v>
      </c>
      <c r="J267" s="178">
        <f t="shared" si="31"/>
        <v>2026</v>
      </c>
      <c r="K267" s="178">
        <f t="shared" si="31"/>
        <v>2027</v>
      </c>
      <c r="L267" s="178">
        <f t="shared" si="31"/>
        <v>2028</v>
      </c>
      <c r="M267" s="178">
        <f t="shared" si="31"/>
        <v>2029</v>
      </c>
      <c r="N267" s="178">
        <f t="shared" si="31"/>
        <v>2030</v>
      </c>
    </row>
    <row r="268" spans="3:14" x14ac:dyDescent="0.3">
      <c r="C268" s="156" t="s">
        <v>1495</v>
      </c>
      <c r="D268" s="156">
        <f>+'Ongoing Monitoring'!L25</f>
        <v>15</v>
      </c>
      <c r="E268" s="156">
        <f>+'Ongoing Monitoring'!M25</f>
        <v>14</v>
      </c>
      <c r="F268" s="156">
        <f>+'Ongoing Monitoring'!N25</f>
        <v>13</v>
      </c>
      <c r="G268" s="156">
        <f>+'Ongoing Monitoring'!O25</f>
        <v>12</v>
      </c>
      <c r="H268" s="156">
        <f>+'Ongoing Monitoring'!P25</f>
        <v>11</v>
      </c>
      <c r="I268" s="156">
        <f>+'Ongoing Monitoring'!Q25</f>
        <v>10</v>
      </c>
      <c r="J268" s="156">
        <f>+'Ongoing Monitoring'!R25</f>
        <v>9</v>
      </c>
      <c r="K268" s="156">
        <f>+'Ongoing Monitoring'!S25</f>
        <v>8</v>
      </c>
      <c r="L268" s="156">
        <f>+'Ongoing Monitoring'!T25</f>
        <v>7</v>
      </c>
      <c r="M268" s="156">
        <f>+'Ongoing Monitoring'!U25</f>
        <v>6</v>
      </c>
      <c r="N268" s="156">
        <f>+'Ongoing Monitoring'!V25</f>
        <v>5</v>
      </c>
    </row>
    <row r="273" spans="2:54" x14ac:dyDescent="0.3">
      <c r="B273" s="220" t="s">
        <v>1565</v>
      </c>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2"/>
    </row>
    <row r="275" spans="2:54" x14ac:dyDescent="0.3">
      <c r="C275" s="179" t="s">
        <v>1564</v>
      </c>
    </row>
    <row r="277" spans="2:54" x14ac:dyDescent="0.3">
      <c r="C277" s="179" t="s">
        <v>1563</v>
      </c>
    </row>
    <row r="278" spans="2:54" x14ac:dyDescent="0.3">
      <c r="D278" s="178">
        <f>E278-1</f>
        <v>2020</v>
      </c>
      <c r="E278" s="178">
        <f>F278-1</f>
        <v>2021</v>
      </c>
      <c r="F278" s="178">
        <f>G278-1</f>
        <v>2022</v>
      </c>
      <c r="G278" s="178">
        <v>2023</v>
      </c>
      <c r="H278" s="178">
        <f t="shared" ref="H278:N278" si="32">G278+1</f>
        <v>2024</v>
      </c>
      <c r="I278" s="178">
        <f t="shared" si="32"/>
        <v>2025</v>
      </c>
      <c r="J278" s="178">
        <f t="shared" si="32"/>
        <v>2026</v>
      </c>
      <c r="K278" s="178">
        <f t="shared" si="32"/>
        <v>2027</v>
      </c>
      <c r="L278" s="178">
        <f t="shared" si="32"/>
        <v>2028</v>
      </c>
      <c r="M278" s="178">
        <f t="shared" si="32"/>
        <v>2029</v>
      </c>
      <c r="N278" s="178">
        <f t="shared" si="32"/>
        <v>2030</v>
      </c>
    </row>
    <row r="279" spans="2:54" x14ac:dyDescent="0.3">
      <c r="C279" s="156" t="s">
        <v>1496</v>
      </c>
      <c r="D279" s="177">
        <f>+'Ongoing Monitoring'!L26</f>
        <v>0.2</v>
      </c>
      <c r="E279" s="177">
        <f>+'Ongoing Monitoring'!M26</f>
        <v>0.19</v>
      </c>
      <c r="F279" s="177">
        <f>+'Ongoing Monitoring'!N26</f>
        <v>0.18</v>
      </c>
      <c r="G279" s="177">
        <f>+'Ongoing Monitoring'!O26</f>
        <v>0.16999999999999998</v>
      </c>
      <c r="H279" s="177">
        <f>+'Ongoing Monitoring'!P26</f>
        <v>0.15999999999999998</v>
      </c>
      <c r="I279" s="177">
        <f>+'Ongoing Monitoring'!Q26</f>
        <v>0.14999999999999997</v>
      </c>
      <c r="J279" s="177">
        <f>+'Ongoing Monitoring'!R26</f>
        <v>0.13999999999999996</v>
      </c>
      <c r="K279" s="177">
        <f>+'Ongoing Monitoring'!S26</f>
        <v>0.12999999999999995</v>
      </c>
      <c r="L279" s="177">
        <f>+'Ongoing Monitoring'!T26</f>
        <v>0.11999999999999995</v>
      </c>
      <c r="M279" s="177">
        <f>+'Ongoing Monitoring'!U26</f>
        <v>0.10999999999999996</v>
      </c>
      <c r="N279" s="177">
        <f>+'Ongoing Monitoring'!V26</f>
        <v>9.9999999999999964E-2</v>
      </c>
    </row>
    <row r="280" spans="2:54" x14ac:dyDescent="0.3">
      <c r="D280" s="177"/>
      <c r="E280" s="177"/>
      <c r="F280" s="177"/>
      <c r="G280" s="177"/>
      <c r="H280" s="177"/>
      <c r="I280" s="177"/>
      <c r="J280" s="177"/>
      <c r="K280" s="177"/>
      <c r="L280" s="177"/>
      <c r="M280" s="177"/>
      <c r="N280" s="177"/>
    </row>
    <row r="282" spans="2:54" x14ac:dyDescent="0.3">
      <c r="C282" s="179" t="s">
        <v>1497</v>
      </c>
    </row>
    <row r="283" spans="2:54" x14ac:dyDescent="0.3">
      <c r="D283" s="178">
        <f>E283-1</f>
        <v>2020</v>
      </c>
      <c r="E283" s="178">
        <f>F283-1</f>
        <v>2021</v>
      </c>
      <c r="F283" s="178">
        <f>G283-1</f>
        <v>2022</v>
      </c>
      <c r="G283" s="178">
        <v>2023</v>
      </c>
      <c r="H283" s="178">
        <f t="shared" ref="H283:N283" si="33">G283+1</f>
        <v>2024</v>
      </c>
      <c r="I283" s="178">
        <f t="shared" si="33"/>
        <v>2025</v>
      </c>
      <c r="J283" s="178">
        <f t="shared" si="33"/>
        <v>2026</v>
      </c>
      <c r="K283" s="178">
        <f t="shared" si="33"/>
        <v>2027</v>
      </c>
      <c r="L283" s="178">
        <f t="shared" si="33"/>
        <v>2028</v>
      </c>
      <c r="M283" s="178">
        <f t="shared" si="33"/>
        <v>2029</v>
      </c>
      <c r="N283" s="178">
        <f t="shared" si="33"/>
        <v>2030</v>
      </c>
    </row>
    <row r="284" spans="2:54" x14ac:dyDescent="0.3">
      <c r="C284" s="156" t="s">
        <v>1497</v>
      </c>
      <c r="D284" s="177">
        <f>+'Ongoing Monitoring'!X26</f>
        <v>0.95</v>
      </c>
      <c r="E284" s="177">
        <f>+'Ongoing Monitoring'!Y26</f>
        <v>0.95</v>
      </c>
      <c r="F284" s="177">
        <f>+'Ongoing Monitoring'!Z26</f>
        <v>0.95</v>
      </c>
      <c r="G284" s="177">
        <f>+'Ongoing Monitoring'!AA26</f>
        <v>0.95</v>
      </c>
      <c r="H284" s="177">
        <f>+'Ongoing Monitoring'!AB26</f>
        <v>0.95</v>
      </c>
      <c r="I284" s="177">
        <f>+'Ongoing Monitoring'!AC26</f>
        <v>0.95</v>
      </c>
      <c r="J284" s="177">
        <f>+'Ongoing Monitoring'!AD26</f>
        <v>0.95</v>
      </c>
      <c r="K284" s="177">
        <f>+'Ongoing Monitoring'!AE26</f>
        <v>0.95</v>
      </c>
      <c r="L284" s="177">
        <f>+'Ongoing Monitoring'!AF26</f>
        <v>0.95</v>
      </c>
      <c r="M284" s="177">
        <f>+'Ongoing Monitoring'!AG26</f>
        <v>0.95</v>
      </c>
      <c r="N284" s="177">
        <f>+'Ongoing Monitoring'!AH26</f>
        <v>0.95</v>
      </c>
    </row>
    <row r="285" spans="2:54" x14ac:dyDescent="0.3">
      <c r="D285" s="177"/>
      <c r="E285" s="177"/>
      <c r="F285" s="177"/>
      <c r="G285" s="177"/>
      <c r="H285" s="177"/>
      <c r="I285" s="177"/>
      <c r="J285" s="177"/>
      <c r="K285" s="177"/>
      <c r="L285" s="177"/>
      <c r="M285" s="177"/>
      <c r="N285" s="177"/>
    </row>
    <row r="287" spans="2:54" x14ac:dyDescent="0.3">
      <c r="C287" s="179" t="s">
        <v>1498</v>
      </c>
    </row>
    <row r="288" spans="2:54" x14ac:dyDescent="0.3">
      <c r="D288" s="178">
        <f>E288-1</f>
        <v>2020</v>
      </c>
      <c r="E288" s="178">
        <f>F288-1</f>
        <v>2021</v>
      </c>
      <c r="F288" s="178">
        <f>G288-1</f>
        <v>2022</v>
      </c>
      <c r="G288" s="178">
        <v>2023</v>
      </c>
      <c r="H288" s="178">
        <f t="shared" ref="H288:N288" si="34">G288+1</f>
        <v>2024</v>
      </c>
      <c r="I288" s="178">
        <f t="shared" si="34"/>
        <v>2025</v>
      </c>
      <c r="J288" s="178">
        <f t="shared" si="34"/>
        <v>2026</v>
      </c>
      <c r="K288" s="178">
        <f t="shared" si="34"/>
        <v>2027</v>
      </c>
      <c r="L288" s="178">
        <f t="shared" si="34"/>
        <v>2028</v>
      </c>
      <c r="M288" s="178">
        <f t="shared" si="34"/>
        <v>2029</v>
      </c>
      <c r="N288" s="178">
        <f t="shared" si="34"/>
        <v>2030</v>
      </c>
    </row>
    <row r="289" spans="3:14" x14ac:dyDescent="0.3">
      <c r="C289" s="156" t="s">
        <v>1498</v>
      </c>
      <c r="D289" s="177">
        <f>+'Ongoing Monitoring'!AJ26</f>
        <v>0.65</v>
      </c>
      <c r="E289" s="177">
        <f>+'Ongoing Monitoring'!AK26</f>
        <v>0.65</v>
      </c>
      <c r="F289" s="177">
        <f>+'Ongoing Monitoring'!AL26</f>
        <v>0.65</v>
      </c>
      <c r="G289" s="177">
        <f>+'Ongoing Monitoring'!AM26</f>
        <v>0.65</v>
      </c>
      <c r="H289" s="177">
        <f>+'Ongoing Monitoring'!AN26</f>
        <v>0.65</v>
      </c>
      <c r="I289" s="177">
        <f>+'Ongoing Monitoring'!AO26</f>
        <v>0.65</v>
      </c>
      <c r="J289" s="177">
        <f>+'Ongoing Monitoring'!AP26</f>
        <v>0.65</v>
      </c>
      <c r="K289" s="177">
        <f>+'Ongoing Monitoring'!AQ26</f>
        <v>0.65</v>
      </c>
      <c r="L289" s="177">
        <f>+'Ongoing Monitoring'!AR26</f>
        <v>0.65</v>
      </c>
      <c r="M289" s="177">
        <f>+'Ongoing Monitoring'!AS26</f>
        <v>0.65</v>
      </c>
      <c r="N289" s="177">
        <f>+'Ongoing Monitoring'!AT26</f>
        <v>0.65</v>
      </c>
    </row>
    <row r="292" spans="3:14" x14ac:dyDescent="0.3">
      <c r="C292" s="179" t="s">
        <v>1451</v>
      </c>
    </row>
    <row r="294" spans="3:14" x14ac:dyDescent="0.3">
      <c r="C294" s="183" t="s">
        <v>1501</v>
      </c>
    </row>
    <row r="295" spans="3:14" x14ac:dyDescent="0.3">
      <c r="D295" s="178">
        <f>E295-1</f>
        <v>2020</v>
      </c>
      <c r="E295" s="178">
        <f>F295-1</f>
        <v>2021</v>
      </c>
      <c r="F295" s="178">
        <f>G295-1</f>
        <v>2022</v>
      </c>
      <c r="G295" s="178">
        <v>2023</v>
      </c>
      <c r="H295" s="178">
        <f t="shared" ref="H295:N295" si="35">G295+1</f>
        <v>2024</v>
      </c>
      <c r="I295" s="178">
        <f t="shared" si="35"/>
        <v>2025</v>
      </c>
      <c r="J295" s="178">
        <f t="shared" si="35"/>
        <v>2026</v>
      </c>
      <c r="K295" s="178">
        <f t="shared" si="35"/>
        <v>2027</v>
      </c>
      <c r="L295" s="178">
        <f t="shared" si="35"/>
        <v>2028</v>
      </c>
      <c r="M295" s="178">
        <f t="shared" si="35"/>
        <v>2029</v>
      </c>
      <c r="N295" s="178">
        <f t="shared" si="35"/>
        <v>2030</v>
      </c>
    </row>
    <row r="296" spans="3:14" x14ac:dyDescent="0.3">
      <c r="C296" s="182" t="s">
        <v>1501</v>
      </c>
      <c r="D296" s="184">
        <f>+'Ongoing Monitoring'!L27</f>
        <v>0.4</v>
      </c>
      <c r="E296" s="184">
        <f>+'Ongoing Monitoring'!M27</f>
        <v>0.41000000000000003</v>
      </c>
      <c r="F296" s="184">
        <f>+'Ongoing Monitoring'!N27</f>
        <v>0.42000000000000004</v>
      </c>
      <c r="G296" s="184">
        <f>+'Ongoing Monitoring'!O27</f>
        <v>0.43000000000000005</v>
      </c>
      <c r="H296" s="184">
        <f>+'Ongoing Monitoring'!P27</f>
        <v>0.44000000000000006</v>
      </c>
      <c r="I296" s="184">
        <f>+'Ongoing Monitoring'!Q27</f>
        <v>0.45000000000000007</v>
      </c>
      <c r="J296" s="184">
        <f>+'Ongoing Monitoring'!R27</f>
        <v>0.46000000000000008</v>
      </c>
      <c r="K296" s="184">
        <f>+'Ongoing Monitoring'!S27</f>
        <v>0.47000000000000008</v>
      </c>
      <c r="L296" s="184">
        <f>+'Ongoing Monitoring'!T27</f>
        <v>0.48000000000000009</v>
      </c>
      <c r="M296" s="184">
        <f>+'Ongoing Monitoring'!U27</f>
        <v>0.4900000000000001</v>
      </c>
      <c r="N296" s="184">
        <f>+'Ongoing Monitoring'!V27</f>
        <v>0.50000000000000011</v>
      </c>
    </row>
    <row r="298" spans="3:14" x14ac:dyDescent="0.3">
      <c r="C298" s="183" t="s">
        <v>1562</v>
      </c>
    </row>
    <row r="299" spans="3:14" x14ac:dyDescent="0.3">
      <c r="D299" s="178">
        <f>E299-1</f>
        <v>2020</v>
      </c>
      <c r="E299" s="178">
        <f>F299-1</f>
        <v>2021</v>
      </c>
      <c r="F299" s="178">
        <f>G299-1</f>
        <v>2022</v>
      </c>
      <c r="G299" s="178">
        <v>2023</v>
      </c>
      <c r="H299" s="178">
        <f t="shared" ref="H299:N299" si="36">G299+1</f>
        <v>2024</v>
      </c>
      <c r="I299" s="178">
        <f t="shared" si="36"/>
        <v>2025</v>
      </c>
      <c r="J299" s="178">
        <f t="shared" si="36"/>
        <v>2026</v>
      </c>
      <c r="K299" s="178">
        <f t="shared" si="36"/>
        <v>2027</v>
      </c>
      <c r="L299" s="178">
        <f t="shared" si="36"/>
        <v>2028</v>
      </c>
      <c r="M299" s="178">
        <f t="shared" si="36"/>
        <v>2029</v>
      </c>
      <c r="N299" s="178">
        <f t="shared" si="36"/>
        <v>2030</v>
      </c>
    </row>
    <row r="300" spans="3:14" x14ac:dyDescent="0.3">
      <c r="C300" s="156" t="s">
        <v>1561</v>
      </c>
      <c r="D300" s="177">
        <f>+'Ongoing Monitoring'!X27</f>
        <v>0.2</v>
      </c>
      <c r="E300" s="177">
        <f>+'Ongoing Monitoring'!Y27</f>
        <v>0.2</v>
      </c>
      <c r="F300" s="177">
        <f>+'Ongoing Monitoring'!Z27</f>
        <v>0.2</v>
      </c>
      <c r="G300" s="177">
        <f>+'Ongoing Monitoring'!AA27</f>
        <v>0.2</v>
      </c>
      <c r="H300" s="177">
        <f>+'Ongoing Monitoring'!AB27</f>
        <v>0.2</v>
      </c>
      <c r="I300" s="177">
        <f>+'Ongoing Monitoring'!AC27</f>
        <v>0.2</v>
      </c>
      <c r="J300" s="177">
        <f>+'Ongoing Monitoring'!AD27</f>
        <v>0.2</v>
      </c>
      <c r="K300" s="177">
        <f>+'Ongoing Monitoring'!AE27</f>
        <v>0.2</v>
      </c>
      <c r="L300" s="177">
        <f>+'Ongoing Monitoring'!AF27</f>
        <v>0.2</v>
      </c>
      <c r="M300" s="177">
        <f>+'Ongoing Monitoring'!AG27</f>
        <v>0.2</v>
      </c>
      <c r="N300" s="177">
        <f>+'Ongoing Monitoring'!AH27</f>
        <v>0.2</v>
      </c>
    </row>
    <row r="301" spans="3:14" x14ac:dyDescent="0.3">
      <c r="C301" s="156" t="s">
        <v>1560</v>
      </c>
      <c r="D301" s="177">
        <f>+'Ongoing Monitoring'!AJ27</f>
        <v>0.1</v>
      </c>
      <c r="E301" s="177">
        <f>+'Ongoing Monitoring'!AK27</f>
        <v>0.1</v>
      </c>
      <c r="F301" s="177">
        <f>+'Ongoing Monitoring'!AL27</f>
        <v>0.1</v>
      </c>
      <c r="G301" s="177">
        <f>+'Ongoing Monitoring'!AM27</f>
        <v>0.1</v>
      </c>
      <c r="H301" s="177">
        <f>+'Ongoing Monitoring'!AN27</f>
        <v>0.1</v>
      </c>
      <c r="I301" s="177">
        <f>+'Ongoing Monitoring'!AO27</f>
        <v>0.1</v>
      </c>
      <c r="J301" s="177">
        <f>+'Ongoing Monitoring'!AP27</f>
        <v>0.1</v>
      </c>
      <c r="K301" s="177">
        <f>+'Ongoing Monitoring'!AQ27</f>
        <v>0.1</v>
      </c>
      <c r="L301" s="177">
        <f>+'Ongoing Monitoring'!AR27</f>
        <v>0.1</v>
      </c>
      <c r="M301" s="177">
        <f>+'Ongoing Monitoring'!AS27</f>
        <v>0.1</v>
      </c>
      <c r="N301" s="177">
        <f>+'Ongoing Monitoring'!AT27</f>
        <v>0.1</v>
      </c>
    </row>
    <row r="302" spans="3:14" x14ac:dyDescent="0.3">
      <c r="C302" s="156" t="s">
        <v>1559</v>
      </c>
      <c r="D302" s="177">
        <f>+'Ongoing Monitoring'!AV27</f>
        <v>0.1</v>
      </c>
      <c r="E302" s="177">
        <f>+'Ongoing Monitoring'!AW27</f>
        <v>0.11</v>
      </c>
      <c r="F302" s="177">
        <f>+'Ongoing Monitoring'!AX27</f>
        <v>0.12</v>
      </c>
      <c r="G302" s="177">
        <f>+'Ongoing Monitoring'!AY27</f>
        <v>0.13</v>
      </c>
      <c r="H302" s="177">
        <f>+'Ongoing Monitoring'!AZ27</f>
        <v>0.14000000000000001</v>
      </c>
      <c r="I302" s="177">
        <f>+'Ongoing Monitoring'!BA27</f>
        <v>0.15000000000000002</v>
      </c>
      <c r="J302" s="177">
        <f>+'Ongoing Monitoring'!BB27</f>
        <v>0.16000000000000003</v>
      </c>
      <c r="K302" s="177">
        <f>+'Ongoing Monitoring'!BC27</f>
        <v>0.17000000000000004</v>
      </c>
      <c r="L302" s="177">
        <f>+'Ongoing Monitoring'!BD27</f>
        <v>0.18000000000000005</v>
      </c>
      <c r="M302" s="177">
        <f>+'Ongoing Monitoring'!BE27</f>
        <v>0.19000000000000006</v>
      </c>
      <c r="N302" s="177">
        <f>+'Ongoing Monitoring'!BF27</f>
        <v>0.20000000000000007</v>
      </c>
    </row>
    <row r="305" spans="2:54" x14ac:dyDescent="0.3">
      <c r="C305" s="179" t="s">
        <v>1452</v>
      </c>
    </row>
    <row r="307" spans="2:54" x14ac:dyDescent="0.3">
      <c r="C307" s="183" t="s">
        <v>1502</v>
      </c>
    </row>
    <row r="308" spans="2:54" x14ac:dyDescent="0.3">
      <c r="C308" s="183"/>
      <c r="D308" s="178">
        <f>E308-1</f>
        <v>2020</v>
      </c>
      <c r="E308" s="178">
        <f>F308-1</f>
        <v>2021</v>
      </c>
      <c r="F308" s="178">
        <f>G308-1</f>
        <v>2022</v>
      </c>
      <c r="G308" s="178">
        <v>2023</v>
      </c>
      <c r="H308" s="178">
        <f t="shared" ref="H308:N308" si="37">G308+1</f>
        <v>2024</v>
      </c>
      <c r="I308" s="178">
        <f t="shared" si="37"/>
        <v>2025</v>
      </c>
      <c r="J308" s="178">
        <f t="shared" si="37"/>
        <v>2026</v>
      </c>
      <c r="K308" s="178">
        <f t="shared" si="37"/>
        <v>2027</v>
      </c>
      <c r="L308" s="178">
        <f t="shared" si="37"/>
        <v>2028</v>
      </c>
      <c r="M308" s="178">
        <f t="shared" si="37"/>
        <v>2029</v>
      </c>
      <c r="N308" s="178">
        <f t="shared" si="37"/>
        <v>2030</v>
      </c>
    </row>
    <row r="309" spans="2:54" x14ac:dyDescent="0.3">
      <c r="C309" s="182" t="s">
        <v>1502</v>
      </c>
      <c r="D309" s="184">
        <f>+'Ongoing Monitoring'!L28</f>
        <v>0.2</v>
      </c>
      <c r="E309" s="184">
        <f>+'Ongoing Monitoring'!M28</f>
        <v>0.22</v>
      </c>
      <c r="F309" s="184">
        <f>+'Ongoing Monitoring'!N28</f>
        <v>0.24</v>
      </c>
      <c r="G309" s="184">
        <f>+'Ongoing Monitoring'!O28</f>
        <v>0.26</v>
      </c>
      <c r="H309" s="184">
        <f>+'Ongoing Monitoring'!P28</f>
        <v>0.28000000000000003</v>
      </c>
      <c r="I309" s="184">
        <f>+'Ongoing Monitoring'!Q28</f>
        <v>0.30000000000000004</v>
      </c>
      <c r="J309" s="184">
        <f>+'Ongoing Monitoring'!R28</f>
        <v>0.32000000000000006</v>
      </c>
      <c r="K309" s="184">
        <f>+'Ongoing Monitoring'!S28</f>
        <v>0.34000000000000008</v>
      </c>
      <c r="L309" s="184">
        <f>+'Ongoing Monitoring'!T28</f>
        <v>0.3600000000000001</v>
      </c>
      <c r="M309" s="184">
        <f>+'Ongoing Monitoring'!U28</f>
        <v>0.38000000000000012</v>
      </c>
      <c r="N309" s="184">
        <f>+'Ongoing Monitoring'!V28</f>
        <v>0.40000000000000013</v>
      </c>
    </row>
    <row r="310" spans="2:54" x14ac:dyDescent="0.3">
      <c r="C310" s="183"/>
    </row>
    <row r="311" spans="2:54" x14ac:dyDescent="0.3">
      <c r="C311" s="183" t="s">
        <v>1503</v>
      </c>
    </row>
    <row r="312" spans="2:54" x14ac:dyDescent="0.3">
      <c r="C312" s="183"/>
      <c r="D312" s="178">
        <f>E312-1</f>
        <v>2020</v>
      </c>
      <c r="E312" s="178">
        <f>F312-1</f>
        <v>2021</v>
      </c>
      <c r="F312" s="178">
        <f>G312-1</f>
        <v>2022</v>
      </c>
      <c r="G312" s="178">
        <v>2023</v>
      </c>
      <c r="H312" s="178">
        <f t="shared" ref="H312:N312" si="38">G312+1</f>
        <v>2024</v>
      </c>
      <c r="I312" s="178">
        <f t="shared" si="38"/>
        <v>2025</v>
      </c>
      <c r="J312" s="178">
        <f t="shared" si="38"/>
        <v>2026</v>
      </c>
      <c r="K312" s="178">
        <f t="shared" si="38"/>
        <v>2027</v>
      </c>
      <c r="L312" s="178">
        <f t="shared" si="38"/>
        <v>2028</v>
      </c>
      <c r="M312" s="178">
        <f t="shared" si="38"/>
        <v>2029</v>
      </c>
      <c r="N312" s="178">
        <f t="shared" si="38"/>
        <v>2030</v>
      </c>
    </row>
    <row r="313" spans="2:54" x14ac:dyDescent="0.3">
      <c r="C313" s="182" t="s">
        <v>1503</v>
      </c>
      <c r="D313" s="177">
        <f>+'Ongoing Monitoring'!X28</f>
        <v>0.1</v>
      </c>
      <c r="E313" s="177">
        <f>+'Ongoing Monitoring'!Y28</f>
        <v>9.0000000000000011E-2</v>
      </c>
      <c r="F313" s="177">
        <f>+'Ongoing Monitoring'!Z28</f>
        <v>8.0000000000000016E-2</v>
      </c>
      <c r="G313" s="177">
        <f>+'Ongoing Monitoring'!AA28</f>
        <v>7.0000000000000021E-2</v>
      </c>
      <c r="H313" s="177">
        <f>+'Ongoing Monitoring'!AB28</f>
        <v>6.0000000000000019E-2</v>
      </c>
      <c r="I313" s="177">
        <f>+'Ongoing Monitoring'!AC28</f>
        <v>5.0000000000000017E-2</v>
      </c>
      <c r="J313" s="177">
        <f>+'Ongoing Monitoring'!AD28</f>
        <v>4.0000000000000015E-2</v>
      </c>
      <c r="K313" s="177">
        <f>+'Ongoing Monitoring'!AE28</f>
        <v>3.0000000000000013E-2</v>
      </c>
      <c r="L313" s="177">
        <f>+'Ongoing Monitoring'!AF28</f>
        <v>2.0000000000000011E-2</v>
      </c>
      <c r="M313" s="177">
        <f>+'Ongoing Monitoring'!AG28</f>
        <v>1.0000000000000011E-2</v>
      </c>
      <c r="N313" s="177">
        <f>+'Ongoing Monitoring'!AH28</f>
        <v>0</v>
      </c>
    </row>
    <row r="314" spans="2:54" x14ac:dyDescent="0.3">
      <c r="D314" s="177"/>
      <c r="E314" s="177"/>
      <c r="F314" s="177"/>
      <c r="G314" s="177"/>
      <c r="H314" s="177"/>
      <c r="I314" s="177"/>
      <c r="J314" s="177"/>
      <c r="K314" s="177"/>
      <c r="L314" s="177"/>
      <c r="M314" s="177"/>
      <c r="N314" s="177"/>
    </row>
    <row r="315" spans="2:54" x14ac:dyDescent="0.3">
      <c r="D315" s="177"/>
      <c r="E315" s="177"/>
      <c r="F315" s="177"/>
      <c r="G315" s="177"/>
      <c r="H315" s="177"/>
      <c r="I315" s="177"/>
      <c r="J315" s="177"/>
      <c r="K315" s="177"/>
      <c r="L315" s="177"/>
      <c r="M315" s="177"/>
      <c r="N315" s="177"/>
    </row>
    <row r="316" spans="2:54" x14ac:dyDescent="0.3">
      <c r="D316" s="177"/>
      <c r="E316" s="177"/>
      <c r="F316" s="177"/>
      <c r="G316" s="177"/>
      <c r="H316" s="177"/>
      <c r="I316" s="177"/>
      <c r="J316" s="177"/>
      <c r="K316" s="177"/>
      <c r="L316" s="177"/>
      <c r="M316" s="177"/>
      <c r="N316" s="177"/>
    </row>
    <row r="318" spans="2:54" x14ac:dyDescent="0.3">
      <c r="B318" s="220" t="s">
        <v>1558</v>
      </c>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row>
    <row r="322" spans="3:14" x14ac:dyDescent="0.3">
      <c r="C322" s="179" t="s">
        <v>1557</v>
      </c>
    </row>
    <row r="323" spans="3:14" x14ac:dyDescent="0.3">
      <c r="D323" s="178">
        <f>E323-1</f>
        <v>2020</v>
      </c>
      <c r="E323" s="178">
        <f>F323-1</f>
        <v>2021</v>
      </c>
      <c r="F323" s="178">
        <f>G323-1</f>
        <v>2022</v>
      </c>
      <c r="G323" s="178">
        <v>2023</v>
      </c>
      <c r="H323" s="178">
        <f t="shared" ref="H323:N323" si="39">G323+1</f>
        <v>2024</v>
      </c>
      <c r="I323" s="178">
        <f t="shared" si="39"/>
        <v>2025</v>
      </c>
      <c r="J323" s="178">
        <f t="shared" si="39"/>
        <v>2026</v>
      </c>
      <c r="K323" s="178">
        <f t="shared" si="39"/>
        <v>2027</v>
      </c>
      <c r="L323" s="178">
        <f t="shared" si="39"/>
        <v>2028</v>
      </c>
      <c r="M323" s="178">
        <f t="shared" si="39"/>
        <v>2029</v>
      </c>
      <c r="N323" s="178">
        <f t="shared" si="39"/>
        <v>2030</v>
      </c>
    </row>
    <row r="324" spans="3:14" x14ac:dyDescent="0.3">
      <c r="C324" s="156" t="s">
        <v>1557</v>
      </c>
      <c r="D324" s="177">
        <f>+'Ongoing Monitoring'!L29</f>
        <v>0.3</v>
      </c>
      <c r="E324" s="177">
        <f>+'Ongoing Monitoring'!M29</f>
        <v>0.28999999999999998</v>
      </c>
      <c r="F324" s="177">
        <f>+'Ongoing Monitoring'!N29</f>
        <v>0.27999999999999997</v>
      </c>
      <c r="G324" s="177">
        <f>+'Ongoing Monitoring'!O29</f>
        <v>0.26999999999999996</v>
      </c>
      <c r="H324" s="177">
        <f>+'Ongoing Monitoring'!P29</f>
        <v>0.25999999999999995</v>
      </c>
      <c r="I324" s="177">
        <f>+'Ongoing Monitoring'!Q29</f>
        <v>0.24999999999999994</v>
      </c>
      <c r="J324" s="177">
        <f>+'Ongoing Monitoring'!R29</f>
        <v>0.23999999999999994</v>
      </c>
      <c r="K324" s="177">
        <f>+'Ongoing Monitoring'!S29</f>
        <v>0.22999999999999993</v>
      </c>
      <c r="L324" s="177">
        <f>+'Ongoing Monitoring'!T29</f>
        <v>0.21999999999999992</v>
      </c>
      <c r="M324" s="177">
        <f>+'Ongoing Monitoring'!U29</f>
        <v>0.20999999999999991</v>
      </c>
      <c r="N324" s="177">
        <f>+'Ongoing Monitoring'!V29</f>
        <v>0.1999999999999999</v>
      </c>
    </row>
    <row r="328" spans="3:14" x14ac:dyDescent="0.3">
      <c r="C328" s="179" t="s">
        <v>1556</v>
      </c>
    </row>
    <row r="329" spans="3:14" x14ac:dyDescent="0.3">
      <c r="D329" s="178">
        <f>E329-1</f>
        <v>2020</v>
      </c>
      <c r="E329" s="178">
        <f>F329-1</f>
        <v>2021</v>
      </c>
      <c r="F329" s="178">
        <f>G329-1</f>
        <v>2022</v>
      </c>
      <c r="G329" s="178">
        <v>2023</v>
      </c>
      <c r="H329" s="178">
        <f t="shared" ref="H329:N329" si="40">G329+1</f>
        <v>2024</v>
      </c>
      <c r="I329" s="178">
        <f t="shared" si="40"/>
        <v>2025</v>
      </c>
      <c r="J329" s="178">
        <f t="shared" si="40"/>
        <v>2026</v>
      </c>
      <c r="K329" s="178">
        <f t="shared" si="40"/>
        <v>2027</v>
      </c>
      <c r="L329" s="178">
        <f t="shared" si="40"/>
        <v>2028</v>
      </c>
      <c r="M329" s="178">
        <f t="shared" si="40"/>
        <v>2029</v>
      </c>
      <c r="N329" s="178">
        <f t="shared" si="40"/>
        <v>2030</v>
      </c>
    </row>
    <row r="330" spans="3:14" x14ac:dyDescent="0.3">
      <c r="C330" s="156" t="s">
        <v>1555</v>
      </c>
      <c r="D330" s="177">
        <f>+'Ongoing Monitoring'!L30</f>
        <v>0.5</v>
      </c>
      <c r="E330" s="177">
        <f>+'Ongoing Monitoring'!M30</f>
        <v>0.51</v>
      </c>
      <c r="F330" s="177">
        <f>+'Ongoing Monitoring'!N30</f>
        <v>0.52</v>
      </c>
      <c r="G330" s="177">
        <f>+'Ongoing Monitoring'!O30</f>
        <v>0.53</v>
      </c>
      <c r="H330" s="177">
        <f>+'Ongoing Monitoring'!P30</f>
        <v>0.54</v>
      </c>
      <c r="I330" s="177">
        <f>+'Ongoing Monitoring'!Q30</f>
        <v>0.55000000000000004</v>
      </c>
      <c r="J330" s="177">
        <f>+'Ongoing Monitoring'!R30</f>
        <v>0.56000000000000005</v>
      </c>
      <c r="K330" s="177">
        <f>+'Ongoing Monitoring'!S30</f>
        <v>0.57000000000000006</v>
      </c>
      <c r="L330" s="177">
        <f>+'Ongoing Monitoring'!T30</f>
        <v>0.58000000000000007</v>
      </c>
      <c r="M330" s="177">
        <f>+'Ongoing Monitoring'!U30</f>
        <v>0.59000000000000008</v>
      </c>
      <c r="N330" s="177">
        <f>+'Ongoing Monitoring'!V30</f>
        <v>0.60000000000000009</v>
      </c>
    </row>
    <row r="331" spans="3:14" x14ac:dyDescent="0.3">
      <c r="C331" s="156" t="s">
        <v>1554</v>
      </c>
      <c r="D331" s="177">
        <f>+'Ongoing Monitoring'!X30</f>
        <v>0.3</v>
      </c>
      <c r="E331" s="177">
        <f>+'Ongoing Monitoring'!Y30</f>
        <v>0.31</v>
      </c>
      <c r="F331" s="177">
        <f>+'Ongoing Monitoring'!Z30</f>
        <v>0.32</v>
      </c>
      <c r="G331" s="177">
        <f>+'Ongoing Monitoring'!AA30</f>
        <v>0.33</v>
      </c>
      <c r="H331" s="177">
        <f>+'Ongoing Monitoring'!AB30</f>
        <v>0.34</v>
      </c>
      <c r="I331" s="177">
        <f>+'Ongoing Monitoring'!AC30</f>
        <v>0.35000000000000003</v>
      </c>
      <c r="J331" s="177">
        <f>+'Ongoing Monitoring'!AD30</f>
        <v>0.36000000000000004</v>
      </c>
      <c r="K331" s="177">
        <f>+'Ongoing Monitoring'!AE30</f>
        <v>0.37000000000000005</v>
      </c>
      <c r="L331" s="177">
        <f>+'Ongoing Monitoring'!AF30</f>
        <v>0.38000000000000006</v>
      </c>
      <c r="M331" s="177">
        <f>+'Ongoing Monitoring'!AG30</f>
        <v>0.39000000000000007</v>
      </c>
      <c r="N331" s="177">
        <f>+'Ongoing Monitoring'!AH30</f>
        <v>0.40000000000000008</v>
      </c>
    </row>
    <row r="332" spans="3:14" x14ac:dyDescent="0.3">
      <c r="C332" s="156" t="s">
        <v>1553</v>
      </c>
      <c r="D332" s="177">
        <f>+'Ongoing Monitoring'!AJ30</f>
        <v>0.3</v>
      </c>
      <c r="E332" s="177">
        <f>+'Ongoing Monitoring'!AK30</f>
        <v>0.31</v>
      </c>
      <c r="F332" s="177">
        <f>+'Ongoing Monitoring'!AL30</f>
        <v>0.32</v>
      </c>
      <c r="G332" s="177">
        <f>+'Ongoing Monitoring'!AM30</f>
        <v>0.33</v>
      </c>
      <c r="H332" s="177">
        <f>+'Ongoing Monitoring'!AN30</f>
        <v>0.34</v>
      </c>
      <c r="I332" s="177">
        <f>+'Ongoing Monitoring'!AO30</f>
        <v>0.35000000000000003</v>
      </c>
      <c r="J332" s="177">
        <f>+'Ongoing Monitoring'!AP30</f>
        <v>0.36000000000000004</v>
      </c>
      <c r="K332" s="177">
        <f>+'Ongoing Monitoring'!AQ30</f>
        <v>0.37000000000000005</v>
      </c>
      <c r="L332" s="177">
        <f>+'Ongoing Monitoring'!AR30</f>
        <v>0.38000000000000006</v>
      </c>
      <c r="M332" s="177">
        <f>+'Ongoing Monitoring'!AS30</f>
        <v>0.39000000000000007</v>
      </c>
      <c r="N332" s="177">
        <f>+'Ongoing Monitoring'!AT30</f>
        <v>0.40000000000000008</v>
      </c>
    </row>
    <row r="333" spans="3:14" x14ac:dyDescent="0.3">
      <c r="C333" s="156" t="s">
        <v>1552</v>
      </c>
      <c r="D333" s="177">
        <f>+'Ongoing Monitoring'!AV30</f>
        <v>0.7</v>
      </c>
      <c r="E333" s="177">
        <f>+'Ongoing Monitoring'!AW30</f>
        <v>0.7</v>
      </c>
      <c r="F333" s="177">
        <f>+'Ongoing Monitoring'!AX30</f>
        <v>0.7</v>
      </c>
      <c r="G333" s="177">
        <f>+'Ongoing Monitoring'!AY30</f>
        <v>0.7</v>
      </c>
      <c r="H333" s="177">
        <f>+'Ongoing Monitoring'!AZ30</f>
        <v>0.7</v>
      </c>
      <c r="I333" s="177">
        <f>+'Ongoing Monitoring'!BA30</f>
        <v>0.7</v>
      </c>
      <c r="J333" s="177">
        <f>+'Ongoing Monitoring'!BB30</f>
        <v>0.7</v>
      </c>
      <c r="K333" s="177">
        <f>+'Ongoing Monitoring'!BC30</f>
        <v>0.7</v>
      </c>
      <c r="L333" s="177">
        <f>+'Ongoing Monitoring'!BD30</f>
        <v>0.7</v>
      </c>
      <c r="M333" s="177">
        <f>+'Ongoing Monitoring'!BE30</f>
        <v>0.7</v>
      </c>
      <c r="N333" s="177">
        <f>+'Ongoing Monitoring'!BF30</f>
        <v>0.7</v>
      </c>
    </row>
    <row r="335" spans="3:14" x14ac:dyDescent="0.3">
      <c r="C335" s="179" t="s">
        <v>1551</v>
      </c>
    </row>
    <row r="336" spans="3:14" x14ac:dyDescent="0.3">
      <c r="D336" s="178">
        <f>E336-1</f>
        <v>2020</v>
      </c>
      <c r="E336" s="178">
        <f>F336-1</f>
        <v>2021</v>
      </c>
      <c r="F336" s="178">
        <f>G336-1</f>
        <v>2022</v>
      </c>
      <c r="G336" s="178">
        <v>2023</v>
      </c>
      <c r="H336" s="178">
        <f t="shared" ref="H336:N336" si="41">G336+1</f>
        <v>2024</v>
      </c>
      <c r="I336" s="178">
        <f t="shared" si="41"/>
        <v>2025</v>
      </c>
      <c r="J336" s="178">
        <f t="shared" si="41"/>
        <v>2026</v>
      </c>
      <c r="K336" s="178">
        <f t="shared" si="41"/>
        <v>2027</v>
      </c>
      <c r="L336" s="178">
        <f t="shared" si="41"/>
        <v>2028</v>
      </c>
      <c r="M336" s="178">
        <f t="shared" si="41"/>
        <v>2029</v>
      </c>
      <c r="N336" s="178">
        <f t="shared" si="41"/>
        <v>2030</v>
      </c>
    </row>
    <row r="337" spans="3:14" x14ac:dyDescent="0.3">
      <c r="C337" s="156" t="s">
        <v>1551</v>
      </c>
      <c r="D337" s="177">
        <f>+'Ongoing Monitoring'!L31</f>
        <v>0.95</v>
      </c>
      <c r="E337" s="177">
        <f>+'Ongoing Monitoring'!M31</f>
        <v>0.95</v>
      </c>
      <c r="F337" s="177">
        <f>+'Ongoing Monitoring'!N31</f>
        <v>0.95</v>
      </c>
      <c r="G337" s="177">
        <f>+'Ongoing Monitoring'!O31</f>
        <v>0.95</v>
      </c>
      <c r="H337" s="177">
        <f>+'Ongoing Monitoring'!P31</f>
        <v>0.95</v>
      </c>
      <c r="I337" s="177">
        <f>+'Ongoing Monitoring'!Q31</f>
        <v>0.95</v>
      </c>
      <c r="J337" s="177">
        <f>+'Ongoing Monitoring'!R31</f>
        <v>0.95</v>
      </c>
      <c r="K337" s="177">
        <f>+'Ongoing Monitoring'!S31</f>
        <v>0.95</v>
      </c>
      <c r="L337" s="177">
        <f>+'Ongoing Monitoring'!T31</f>
        <v>0.95</v>
      </c>
      <c r="M337" s="177">
        <f>+'Ongoing Monitoring'!U31</f>
        <v>0.95</v>
      </c>
      <c r="N337" s="177">
        <f>+'Ongoing Monitoring'!V31</f>
        <v>0.95</v>
      </c>
    </row>
  </sheetData>
  <pageMargins left="0.7" right="0.7" top="0.75" bottom="0.75" header="0.3" footer="0.3"/>
  <pageSetup scal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E6DEB-7957-46C3-A772-9017FF7F99A1}">
  <sheetPr>
    <tabColor theme="9" tint="0.39997558519241921"/>
  </sheetPr>
  <dimension ref="B2:BQ343"/>
  <sheetViews>
    <sheetView showGridLines="0" zoomScale="70" zoomScaleNormal="70" workbookViewId="0">
      <pane ySplit="3" topLeftCell="A4" activePane="bottomLeft" state="frozen"/>
      <selection activeCell="T22" sqref="T22"/>
      <selection pane="bottomLeft" activeCell="T22" sqref="T22"/>
    </sheetView>
  </sheetViews>
  <sheetFormatPr defaultRowHeight="13" x14ac:dyDescent="0.3"/>
  <cols>
    <col min="1" max="2" width="2.6328125" style="156" customWidth="1"/>
    <col min="3" max="3" width="29.7265625" style="156" bestFit="1" customWidth="1"/>
    <col min="4" max="16384" width="8.7265625" style="156"/>
  </cols>
  <sheetData>
    <row r="2" spans="2:69" x14ac:dyDescent="0.3">
      <c r="B2" s="223" t="s">
        <v>1647</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5"/>
    </row>
    <row r="5" spans="2:69" x14ac:dyDescent="0.3">
      <c r="B5" s="181" t="s">
        <v>888</v>
      </c>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row>
    <row r="7" spans="2:69" x14ac:dyDescent="0.3">
      <c r="C7" s="179" t="s">
        <v>1618</v>
      </c>
    </row>
    <row r="8" spans="2:69" x14ac:dyDescent="0.3">
      <c r="D8" s="178">
        <f>E8-1</f>
        <v>2020</v>
      </c>
      <c r="E8" s="178">
        <f>F8-1</f>
        <v>2021</v>
      </c>
      <c r="F8" s="178">
        <f>G8-1</f>
        <v>2022</v>
      </c>
      <c r="G8" s="178">
        <v>2023</v>
      </c>
      <c r="H8" s="178">
        <f t="shared" ref="H8:N8" si="0">G8+1</f>
        <v>2024</v>
      </c>
      <c r="I8" s="178">
        <f t="shared" si="0"/>
        <v>2025</v>
      </c>
      <c r="J8" s="178">
        <f t="shared" si="0"/>
        <v>2026</v>
      </c>
      <c r="K8" s="178">
        <f t="shared" si="0"/>
        <v>2027</v>
      </c>
      <c r="L8" s="178">
        <f t="shared" si="0"/>
        <v>2028</v>
      </c>
      <c r="M8" s="178">
        <f t="shared" si="0"/>
        <v>2029</v>
      </c>
      <c r="N8" s="178">
        <f t="shared" si="0"/>
        <v>2030</v>
      </c>
    </row>
    <row r="9" spans="2:69" x14ac:dyDescent="0.3">
      <c r="C9" s="156" t="s">
        <v>1406</v>
      </c>
      <c r="D9" s="186">
        <f>+'Ongoing Monitoring'!L7</f>
        <v>15000</v>
      </c>
      <c r="E9" s="186">
        <f>+'Ongoing Monitoring'!M7</f>
        <v>14000</v>
      </c>
      <c r="F9" s="186">
        <f>+'Ongoing Monitoring'!N7</f>
        <v>13000</v>
      </c>
      <c r="G9" s="186">
        <f>+'Ongoing Monitoring'!O7</f>
        <v>12000</v>
      </c>
      <c r="H9" s="186">
        <f>+'Ongoing Monitoring'!P7</f>
        <v>11000</v>
      </c>
      <c r="I9" s="186">
        <f>+'Ongoing Monitoring'!Q7</f>
        <v>10000</v>
      </c>
      <c r="J9" s="186">
        <f>+'Ongoing Monitoring'!R7</f>
        <v>9000</v>
      </c>
      <c r="K9" s="186">
        <f>+'Ongoing Monitoring'!S7</f>
        <v>8000</v>
      </c>
      <c r="L9" s="186">
        <f>+'Ongoing Monitoring'!T7</f>
        <v>7000</v>
      </c>
      <c r="M9" s="186">
        <f>+'Ongoing Monitoring'!U7</f>
        <v>6000</v>
      </c>
      <c r="N9" s="186">
        <f>+'Ongoing Monitoring'!V7</f>
        <v>5000</v>
      </c>
    </row>
    <row r="10" spans="2:69" x14ac:dyDescent="0.3">
      <c r="C10" s="156" t="s">
        <v>1407</v>
      </c>
      <c r="D10" s="186">
        <f>+'Ongoing Monitoring'!X7</f>
        <v>15000</v>
      </c>
      <c r="E10" s="186">
        <f>+'Ongoing Monitoring'!Y7</f>
        <v>14000</v>
      </c>
      <c r="F10" s="186">
        <f>+'Ongoing Monitoring'!Z7</f>
        <v>13000</v>
      </c>
      <c r="G10" s="186">
        <f>+'Ongoing Monitoring'!AA7</f>
        <v>12000</v>
      </c>
      <c r="H10" s="186">
        <f>+'Ongoing Monitoring'!AB7</f>
        <v>11000</v>
      </c>
      <c r="I10" s="186">
        <f>+'Ongoing Monitoring'!AC7</f>
        <v>10000</v>
      </c>
      <c r="J10" s="186">
        <f>+'Ongoing Monitoring'!AD7</f>
        <v>9000</v>
      </c>
      <c r="K10" s="186">
        <f>+'Ongoing Monitoring'!AE7</f>
        <v>8000</v>
      </c>
      <c r="L10" s="186">
        <f>+'Ongoing Monitoring'!AF7</f>
        <v>7000</v>
      </c>
      <c r="M10" s="186">
        <f>+'Ongoing Monitoring'!AG7</f>
        <v>6000</v>
      </c>
      <c r="N10" s="186">
        <f>+'Ongoing Monitoring'!AH7</f>
        <v>5000</v>
      </c>
    </row>
    <row r="11" spans="2:69" x14ac:dyDescent="0.3">
      <c r="C11" s="156" t="s">
        <v>1408</v>
      </c>
      <c r="D11" s="186">
        <f>+'Ongoing Monitoring'!AJ7</f>
        <v>15000</v>
      </c>
      <c r="E11" s="186">
        <f>+'Ongoing Monitoring'!AK7</f>
        <v>14000</v>
      </c>
      <c r="F11" s="186">
        <f>+'Ongoing Monitoring'!AL7</f>
        <v>13000</v>
      </c>
      <c r="G11" s="186">
        <f>+'Ongoing Monitoring'!AM7</f>
        <v>12000</v>
      </c>
      <c r="H11" s="186">
        <f>+'Ongoing Monitoring'!AN7</f>
        <v>11000</v>
      </c>
      <c r="I11" s="186">
        <f>+'Ongoing Monitoring'!AO7</f>
        <v>10000</v>
      </c>
      <c r="J11" s="186">
        <f>+'Ongoing Monitoring'!AP7</f>
        <v>9000</v>
      </c>
      <c r="K11" s="186">
        <f>+'Ongoing Monitoring'!AQ7</f>
        <v>8000</v>
      </c>
      <c r="L11" s="186">
        <f>+'Ongoing Monitoring'!AR7</f>
        <v>7000</v>
      </c>
      <c r="M11" s="186">
        <f>+'Ongoing Monitoring'!AS7</f>
        <v>6000</v>
      </c>
      <c r="N11" s="186">
        <f>+'Ongoing Monitoring'!AT7</f>
        <v>5000</v>
      </c>
    </row>
    <row r="12" spans="2:69" x14ac:dyDescent="0.3">
      <c r="C12" s="179" t="s">
        <v>1520</v>
      </c>
      <c r="D12" s="188">
        <f t="shared" ref="D12:N12" si="1">+SUM(D9:D11)</f>
        <v>45000</v>
      </c>
      <c r="E12" s="188">
        <f t="shared" si="1"/>
        <v>42000</v>
      </c>
      <c r="F12" s="188">
        <f t="shared" si="1"/>
        <v>39000</v>
      </c>
      <c r="G12" s="188">
        <f t="shared" si="1"/>
        <v>36000</v>
      </c>
      <c r="H12" s="188">
        <f t="shared" si="1"/>
        <v>33000</v>
      </c>
      <c r="I12" s="188">
        <f t="shared" si="1"/>
        <v>30000</v>
      </c>
      <c r="J12" s="188">
        <f t="shared" si="1"/>
        <v>27000</v>
      </c>
      <c r="K12" s="188">
        <f t="shared" si="1"/>
        <v>24000</v>
      </c>
      <c r="L12" s="188">
        <f t="shared" si="1"/>
        <v>21000</v>
      </c>
      <c r="M12" s="188">
        <f t="shared" si="1"/>
        <v>18000</v>
      </c>
      <c r="N12" s="188">
        <f t="shared" si="1"/>
        <v>15000</v>
      </c>
    </row>
    <row r="30" spans="2:42" x14ac:dyDescent="0.3">
      <c r="B30" s="181" t="s">
        <v>1519</v>
      </c>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row>
    <row r="32" spans="2:42" x14ac:dyDescent="0.3">
      <c r="C32" s="179" t="s">
        <v>1437</v>
      </c>
    </row>
    <row r="33" spans="3:14" x14ac:dyDescent="0.3">
      <c r="D33" s="178">
        <f>E33-1</f>
        <v>2020</v>
      </c>
      <c r="E33" s="178">
        <f>F33-1</f>
        <v>2021</v>
      </c>
      <c r="F33" s="178">
        <f>G33-1</f>
        <v>2022</v>
      </c>
      <c r="G33" s="178">
        <v>2023</v>
      </c>
      <c r="H33" s="178">
        <f t="shared" ref="H33:N33" si="2">G33+1</f>
        <v>2024</v>
      </c>
      <c r="I33" s="178">
        <f t="shared" si="2"/>
        <v>2025</v>
      </c>
      <c r="J33" s="178">
        <f t="shared" si="2"/>
        <v>2026</v>
      </c>
      <c r="K33" s="178">
        <f t="shared" si="2"/>
        <v>2027</v>
      </c>
      <c r="L33" s="178">
        <f t="shared" si="2"/>
        <v>2028</v>
      </c>
      <c r="M33" s="178">
        <f t="shared" si="2"/>
        <v>2029</v>
      </c>
      <c r="N33" s="178">
        <f t="shared" si="2"/>
        <v>2030</v>
      </c>
    </row>
    <row r="34" spans="3:14" x14ac:dyDescent="0.3">
      <c r="C34" s="156" t="s">
        <v>1617</v>
      </c>
      <c r="D34" s="186">
        <f>+'Ongoing Monitoring'!L8</f>
        <v>1000</v>
      </c>
      <c r="E34" s="186">
        <f>+'Ongoing Monitoring'!M8</f>
        <v>2000</v>
      </c>
      <c r="F34" s="186">
        <f>+'Ongoing Monitoring'!N8</f>
        <v>3000</v>
      </c>
      <c r="G34" s="186">
        <f>+'Ongoing Monitoring'!O8</f>
        <v>4000</v>
      </c>
      <c r="H34" s="186">
        <f>+'Ongoing Monitoring'!P8</f>
        <v>5000</v>
      </c>
      <c r="I34" s="186">
        <f>+'Ongoing Monitoring'!Q8</f>
        <v>6000</v>
      </c>
      <c r="J34" s="186">
        <f>+'Ongoing Monitoring'!R8</f>
        <v>7000</v>
      </c>
      <c r="K34" s="186">
        <f>+'Ongoing Monitoring'!S8</f>
        <v>8000</v>
      </c>
      <c r="L34" s="186">
        <f>+'Ongoing Monitoring'!T8</f>
        <v>9000</v>
      </c>
      <c r="M34" s="186">
        <f>+'Ongoing Monitoring'!U8</f>
        <v>10000</v>
      </c>
      <c r="N34" s="186">
        <f>+'Ongoing Monitoring'!V8</f>
        <v>11000</v>
      </c>
    </row>
    <row r="35" spans="3:14" x14ac:dyDescent="0.3">
      <c r="D35" s="186"/>
      <c r="E35" s="186"/>
      <c r="F35" s="186"/>
      <c r="G35" s="186"/>
      <c r="H35" s="186"/>
      <c r="I35" s="186"/>
      <c r="J35" s="186"/>
      <c r="K35" s="186"/>
      <c r="L35" s="186"/>
      <c r="M35" s="186"/>
      <c r="N35" s="186"/>
    </row>
    <row r="36" spans="3:14" x14ac:dyDescent="0.3">
      <c r="D36" s="186"/>
      <c r="E36" s="186"/>
      <c r="F36" s="186"/>
      <c r="G36" s="186"/>
      <c r="H36" s="186"/>
      <c r="I36" s="186"/>
      <c r="J36" s="186"/>
      <c r="K36" s="186"/>
      <c r="L36" s="186"/>
      <c r="M36" s="186"/>
      <c r="N36" s="186"/>
    </row>
    <row r="37" spans="3:14" x14ac:dyDescent="0.3">
      <c r="D37" s="186"/>
      <c r="E37" s="186"/>
      <c r="F37" s="186"/>
      <c r="G37" s="186"/>
      <c r="H37" s="186"/>
      <c r="I37" s="186"/>
      <c r="J37" s="186"/>
      <c r="K37" s="186"/>
      <c r="L37" s="186"/>
      <c r="M37" s="186"/>
      <c r="N37" s="186"/>
    </row>
    <row r="38" spans="3:14" x14ac:dyDescent="0.3">
      <c r="D38" s="186"/>
      <c r="E38" s="186"/>
      <c r="F38" s="186"/>
      <c r="G38" s="186"/>
      <c r="H38" s="186"/>
      <c r="I38" s="186"/>
      <c r="J38" s="186"/>
      <c r="K38" s="186"/>
      <c r="L38" s="186"/>
      <c r="M38" s="186"/>
      <c r="N38" s="186"/>
    </row>
    <row r="39" spans="3:14" x14ac:dyDescent="0.3">
      <c r="D39" s="186"/>
      <c r="E39" s="186"/>
      <c r="F39" s="186"/>
      <c r="G39" s="186"/>
      <c r="H39" s="186"/>
      <c r="I39" s="186"/>
      <c r="J39" s="186"/>
      <c r="K39" s="186"/>
      <c r="L39" s="186"/>
      <c r="M39" s="186"/>
      <c r="N39" s="186"/>
    </row>
    <row r="40" spans="3:14" x14ac:dyDescent="0.3">
      <c r="D40" s="186"/>
      <c r="E40" s="186"/>
      <c r="F40" s="186"/>
      <c r="G40" s="186"/>
      <c r="H40" s="186"/>
      <c r="I40" s="186"/>
      <c r="J40" s="186"/>
      <c r="K40" s="186"/>
      <c r="L40" s="186"/>
      <c r="M40" s="186"/>
      <c r="N40" s="186"/>
    </row>
    <row r="41" spans="3:14" x14ac:dyDescent="0.3">
      <c r="D41" s="186"/>
      <c r="E41" s="186"/>
      <c r="F41" s="186"/>
      <c r="G41" s="186"/>
      <c r="H41" s="186"/>
      <c r="I41" s="186"/>
      <c r="J41" s="186"/>
      <c r="K41" s="186"/>
      <c r="L41" s="186"/>
      <c r="M41" s="186"/>
      <c r="N41" s="186"/>
    </row>
    <row r="42" spans="3:14" x14ac:dyDescent="0.3">
      <c r="D42" s="186"/>
      <c r="E42" s="186"/>
      <c r="F42" s="186"/>
      <c r="G42" s="186"/>
      <c r="H42" s="186"/>
      <c r="I42" s="186"/>
      <c r="J42" s="186"/>
      <c r="K42" s="186"/>
      <c r="L42" s="186"/>
      <c r="M42" s="186"/>
      <c r="N42" s="186"/>
    </row>
    <row r="43" spans="3:14" x14ac:dyDescent="0.3">
      <c r="D43" s="186"/>
      <c r="E43" s="186"/>
      <c r="F43" s="186"/>
      <c r="G43" s="186"/>
      <c r="H43" s="186"/>
      <c r="I43" s="186"/>
      <c r="J43" s="186"/>
      <c r="K43" s="186"/>
      <c r="L43" s="186"/>
      <c r="M43" s="186"/>
      <c r="N43" s="186"/>
    </row>
    <row r="44" spans="3:14" x14ac:dyDescent="0.3">
      <c r="D44" s="186"/>
      <c r="E44" s="186"/>
      <c r="F44" s="186"/>
      <c r="G44" s="186"/>
      <c r="H44" s="186"/>
      <c r="I44" s="186"/>
      <c r="J44" s="186"/>
      <c r="K44" s="186"/>
      <c r="L44" s="186"/>
      <c r="M44" s="186"/>
      <c r="N44" s="186"/>
    </row>
    <row r="46" spans="3:14" x14ac:dyDescent="0.3">
      <c r="C46" s="156" t="s">
        <v>1616</v>
      </c>
      <c r="D46" s="177">
        <f>+'Ongoing Monitoring'!X8</f>
        <v>0.4</v>
      </c>
      <c r="E46" s="177">
        <f>+'Ongoing Monitoring'!Y8</f>
        <v>0.39</v>
      </c>
      <c r="F46" s="177">
        <f>+'Ongoing Monitoring'!Z8</f>
        <v>0.38</v>
      </c>
      <c r="G46" s="177">
        <f>+'Ongoing Monitoring'!AA8</f>
        <v>0.37</v>
      </c>
      <c r="H46" s="177">
        <f>+'Ongoing Monitoring'!AB8</f>
        <v>0.36</v>
      </c>
      <c r="I46" s="177">
        <f>+'Ongoing Monitoring'!AC8</f>
        <v>0.35</v>
      </c>
      <c r="J46" s="177">
        <f>+'Ongoing Monitoring'!AD8</f>
        <v>0.33999999999999997</v>
      </c>
      <c r="K46" s="177">
        <f>+'Ongoing Monitoring'!AE8</f>
        <v>0.32999999999999996</v>
      </c>
      <c r="L46" s="177">
        <f>+'Ongoing Monitoring'!AF8</f>
        <v>0.31999999999999995</v>
      </c>
      <c r="M46" s="177">
        <f>+'Ongoing Monitoring'!AG8</f>
        <v>0.30999999999999994</v>
      </c>
      <c r="N46" s="177">
        <f>+'Ongoing Monitoring'!AH8</f>
        <v>0.29999999999999993</v>
      </c>
    </row>
    <row r="47" spans="3:14" x14ac:dyDescent="0.3">
      <c r="C47" s="156" t="s">
        <v>1615</v>
      </c>
      <c r="D47" s="177">
        <f>+'Ongoing Monitoring'!AJ8</f>
        <v>0.2</v>
      </c>
      <c r="E47" s="177">
        <f>+'Ongoing Monitoring'!AK8</f>
        <v>0.21000000000000002</v>
      </c>
      <c r="F47" s="177">
        <f>+'Ongoing Monitoring'!AL8</f>
        <v>0.22000000000000003</v>
      </c>
      <c r="G47" s="177">
        <f>+'Ongoing Monitoring'!AM8</f>
        <v>0.23000000000000004</v>
      </c>
      <c r="H47" s="177">
        <f>+'Ongoing Monitoring'!AN8</f>
        <v>0.24000000000000005</v>
      </c>
      <c r="I47" s="177">
        <f>+'Ongoing Monitoring'!AO8</f>
        <v>0.25000000000000006</v>
      </c>
      <c r="J47" s="177">
        <f>+'Ongoing Monitoring'!AP8</f>
        <v>0.26000000000000006</v>
      </c>
      <c r="K47" s="177">
        <f>+'Ongoing Monitoring'!AQ8</f>
        <v>0.27000000000000007</v>
      </c>
      <c r="L47" s="177">
        <f>+'Ongoing Monitoring'!AR8</f>
        <v>0.28000000000000008</v>
      </c>
      <c r="M47" s="177">
        <f>+'Ongoing Monitoring'!AS8</f>
        <v>0.29000000000000009</v>
      </c>
      <c r="N47" s="177">
        <f>+'Ongoing Monitoring'!AT8</f>
        <v>0.3000000000000001</v>
      </c>
    </row>
    <row r="48" spans="3:14" x14ac:dyDescent="0.3">
      <c r="D48" s="177"/>
      <c r="E48" s="177"/>
      <c r="F48" s="177"/>
      <c r="G48" s="177"/>
      <c r="H48" s="177"/>
      <c r="I48" s="177"/>
      <c r="J48" s="177"/>
      <c r="K48" s="177"/>
      <c r="L48" s="177"/>
      <c r="M48" s="177"/>
      <c r="N48" s="177"/>
    </row>
    <row r="49" spans="3:14" x14ac:dyDescent="0.3">
      <c r="D49" s="178">
        <f>E49-1</f>
        <v>2020</v>
      </c>
      <c r="E49" s="178">
        <f>F49-1</f>
        <v>2021</v>
      </c>
      <c r="F49" s="178">
        <f>G49-1</f>
        <v>2022</v>
      </c>
      <c r="G49" s="178">
        <v>2023</v>
      </c>
      <c r="H49" s="178">
        <f t="shared" ref="H49:N49" si="3">G49+1</f>
        <v>2024</v>
      </c>
      <c r="I49" s="178">
        <f t="shared" si="3"/>
        <v>2025</v>
      </c>
      <c r="J49" s="178">
        <f t="shared" si="3"/>
        <v>2026</v>
      </c>
      <c r="K49" s="178">
        <f t="shared" si="3"/>
        <v>2027</v>
      </c>
      <c r="L49" s="178">
        <f t="shared" si="3"/>
        <v>2028</v>
      </c>
      <c r="M49" s="178">
        <f t="shared" si="3"/>
        <v>2029</v>
      </c>
      <c r="N49" s="178">
        <f t="shared" si="3"/>
        <v>2030</v>
      </c>
    </row>
    <row r="50" spans="3:14" x14ac:dyDescent="0.3">
      <c r="C50" s="156" t="s">
        <v>1614</v>
      </c>
      <c r="D50" s="156">
        <f t="shared" ref="D50:N50" si="4">+D$34*D46</f>
        <v>400</v>
      </c>
      <c r="E50" s="156">
        <f t="shared" si="4"/>
        <v>780</v>
      </c>
      <c r="F50" s="156">
        <f t="shared" si="4"/>
        <v>1140</v>
      </c>
      <c r="G50" s="156">
        <f t="shared" si="4"/>
        <v>1480</v>
      </c>
      <c r="H50" s="156">
        <f t="shared" si="4"/>
        <v>1800</v>
      </c>
      <c r="I50" s="156">
        <f t="shared" si="4"/>
        <v>2100</v>
      </c>
      <c r="J50" s="156">
        <f t="shared" si="4"/>
        <v>2380</v>
      </c>
      <c r="K50" s="156">
        <f t="shared" si="4"/>
        <v>2639.9999999999995</v>
      </c>
      <c r="L50" s="156">
        <f t="shared" si="4"/>
        <v>2879.9999999999995</v>
      </c>
      <c r="M50" s="156">
        <f t="shared" si="4"/>
        <v>3099.9999999999995</v>
      </c>
      <c r="N50" s="156">
        <f t="shared" si="4"/>
        <v>3299.9999999999991</v>
      </c>
    </row>
    <row r="51" spans="3:14" x14ac:dyDescent="0.3">
      <c r="C51" s="156" t="s">
        <v>1613</v>
      </c>
      <c r="D51" s="156">
        <f t="shared" ref="D51:N51" si="5">+D$34*D47</f>
        <v>200</v>
      </c>
      <c r="E51" s="156">
        <f t="shared" si="5"/>
        <v>420.00000000000006</v>
      </c>
      <c r="F51" s="156">
        <f t="shared" si="5"/>
        <v>660.00000000000011</v>
      </c>
      <c r="G51" s="156">
        <f t="shared" si="5"/>
        <v>920.00000000000011</v>
      </c>
      <c r="H51" s="156">
        <f t="shared" si="5"/>
        <v>1200.0000000000002</v>
      </c>
      <c r="I51" s="156">
        <f t="shared" si="5"/>
        <v>1500.0000000000002</v>
      </c>
      <c r="J51" s="156">
        <f t="shared" si="5"/>
        <v>1820.0000000000005</v>
      </c>
      <c r="K51" s="156">
        <f t="shared" si="5"/>
        <v>2160.0000000000005</v>
      </c>
      <c r="L51" s="156">
        <f t="shared" si="5"/>
        <v>2520.0000000000009</v>
      </c>
      <c r="M51" s="156">
        <f t="shared" si="5"/>
        <v>2900.0000000000009</v>
      </c>
      <c r="N51" s="156">
        <f t="shared" si="5"/>
        <v>3300.0000000000009</v>
      </c>
    </row>
    <row r="52" spans="3:14" x14ac:dyDescent="0.3">
      <c r="C52" s="156" t="s">
        <v>1608</v>
      </c>
      <c r="D52" s="186">
        <f t="shared" ref="D52:N52" si="6">+D34-D50-D51</f>
        <v>400</v>
      </c>
      <c r="E52" s="186">
        <f t="shared" si="6"/>
        <v>800</v>
      </c>
      <c r="F52" s="186">
        <f t="shared" si="6"/>
        <v>1200</v>
      </c>
      <c r="G52" s="186">
        <f t="shared" si="6"/>
        <v>1600</v>
      </c>
      <c r="H52" s="186">
        <f t="shared" si="6"/>
        <v>1999.9999999999998</v>
      </c>
      <c r="I52" s="186">
        <f t="shared" si="6"/>
        <v>2400</v>
      </c>
      <c r="J52" s="186">
        <f t="shared" si="6"/>
        <v>2799.9999999999995</v>
      </c>
      <c r="K52" s="186">
        <f t="shared" si="6"/>
        <v>3199.9999999999995</v>
      </c>
      <c r="L52" s="186">
        <f t="shared" si="6"/>
        <v>3599.9999999999991</v>
      </c>
      <c r="M52" s="186">
        <f t="shared" si="6"/>
        <v>3999.9999999999991</v>
      </c>
      <c r="N52" s="186">
        <f t="shared" si="6"/>
        <v>4400</v>
      </c>
    </row>
    <row r="53" spans="3:14" x14ac:dyDescent="0.3">
      <c r="C53" s="179" t="s">
        <v>1520</v>
      </c>
      <c r="D53" s="188">
        <f t="shared" ref="D53:N53" si="7">+SUM(D50:D52)</f>
        <v>1000</v>
      </c>
      <c r="E53" s="188">
        <f t="shared" si="7"/>
        <v>2000</v>
      </c>
      <c r="F53" s="188">
        <f t="shared" si="7"/>
        <v>3000</v>
      </c>
      <c r="G53" s="188">
        <f t="shared" si="7"/>
        <v>4000</v>
      </c>
      <c r="H53" s="188">
        <f t="shared" si="7"/>
        <v>5000</v>
      </c>
      <c r="I53" s="188">
        <f t="shared" si="7"/>
        <v>6000</v>
      </c>
      <c r="J53" s="188">
        <f t="shared" si="7"/>
        <v>7000</v>
      </c>
      <c r="K53" s="188">
        <f t="shared" si="7"/>
        <v>8000</v>
      </c>
      <c r="L53" s="188">
        <f t="shared" si="7"/>
        <v>9000</v>
      </c>
      <c r="M53" s="188">
        <f t="shared" si="7"/>
        <v>10000</v>
      </c>
      <c r="N53" s="188">
        <f t="shared" si="7"/>
        <v>11000</v>
      </c>
    </row>
    <row r="68" spans="3:14" x14ac:dyDescent="0.3">
      <c r="C68" s="179" t="s">
        <v>1438</v>
      </c>
    </row>
    <row r="69" spans="3:14" x14ac:dyDescent="0.3">
      <c r="D69" s="178">
        <f>E69-1</f>
        <v>2020</v>
      </c>
      <c r="E69" s="178">
        <f>F69-1</f>
        <v>2021</v>
      </c>
      <c r="F69" s="178">
        <f>G69-1</f>
        <v>2022</v>
      </c>
      <c r="G69" s="178">
        <v>2023</v>
      </c>
      <c r="H69" s="178">
        <f t="shared" ref="H69:N69" si="8">G69+1</f>
        <v>2024</v>
      </c>
      <c r="I69" s="178">
        <f t="shared" si="8"/>
        <v>2025</v>
      </c>
      <c r="J69" s="178">
        <f t="shared" si="8"/>
        <v>2026</v>
      </c>
      <c r="K69" s="178">
        <f t="shared" si="8"/>
        <v>2027</v>
      </c>
      <c r="L69" s="178">
        <f t="shared" si="8"/>
        <v>2028</v>
      </c>
      <c r="M69" s="178">
        <f t="shared" si="8"/>
        <v>2029</v>
      </c>
      <c r="N69" s="178">
        <f t="shared" si="8"/>
        <v>2030</v>
      </c>
    </row>
    <row r="70" spans="3:14" x14ac:dyDescent="0.3">
      <c r="C70" s="156" t="s">
        <v>1438</v>
      </c>
      <c r="D70" s="186">
        <f>+'Ongoing Monitoring'!L9</f>
        <v>1000</v>
      </c>
      <c r="E70" s="186">
        <f>+'Ongoing Monitoring'!M9</f>
        <v>2000</v>
      </c>
      <c r="F70" s="186">
        <f>+'Ongoing Monitoring'!N9</f>
        <v>3000</v>
      </c>
      <c r="G70" s="186">
        <f>+'Ongoing Monitoring'!O9</f>
        <v>4000</v>
      </c>
      <c r="H70" s="186">
        <f>+'Ongoing Monitoring'!P9</f>
        <v>5000</v>
      </c>
      <c r="I70" s="186">
        <f>+'Ongoing Monitoring'!Q9</f>
        <v>6000</v>
      </c>
      <c r="J70" s="186">
        <f>+'Ongoing Monitoring'!R9</f>
        <v>7000</v>
      </c>
      <c r="K70" s="186">
        <f>+'Ongoing Monitoring'!S9</f>
        <v>8000</v>
      </c>
      <c r="L70" s="186">
        <f>+'Ongoing Monitoring'!T9</f>
        <v>9000</v>
      </c>
      <c r="M70" s="186">
        <f>+'Ongoing Monitoring'!U9</f>
        <v>10000</v>
      </c>
      <c r="N70" s="186">
        <f>+'Ongoing Monitoring'!V9</f>
        <v>11000</v>
      </c>
    </row>
    <row r="71" spans="3:14" x14ac:dyDescent="0.3">
      <c r="D71" s="186"/>
      <c r="E71" s="186"/>
      <c r="F71" s="186"/>
      <c r="G71" s="186"/>
      <c r="H71" s="186"/>
      <c r="I71" s="186"/>
      <c r="J71" s="186"/>
      <c r="K71" s="186"/>
      <c r="L71" s="186"/>
      <c r="M71" s="186"/>
      <c r="N71" s="186"/>
    </row>
    <row r="72" spans="3:14" x14ac:dyDescent="0.3">
      <c r="D72" s="186"/>
      <c r="E72" s="186"/>
      <c r="F72" s="186"/>
      <c r="G72" s="186"/>
      <c r="H72" s="186"/>
      <c r="I72" s="186"/>
      <c r="J72" s="186"/>
      <c r="K72" s="186"/>
      <c r="L72" s="186"/>
      <c r="M72" s="186"/>
      <c r="N72" s="186"/>
    </row>
    <row r="73" spans="3:14" x14ac:dyDescent="0.3">
      <c r="D73" s="186"/>
      <c r="E73" s="186"/>
      <c r="F73" s="186"/>
      <c r="G73" s="186"/>
      <c r="H73" s="186"/>
      <c r="I73" s="186"/>
      <c r="J73" s="186"/>
      <c r="K73" s="186"/>
      <c r="L73" s="186"/>
      <c r="M73" s="186"/>
      <c r="N73" s="186"/>
    </row>
    <row r="74" spans="3:14" x14ac:dyDescent="0.3">
      <c r="D74" s="186"/>
      <c r="E74" s="186"/>
      <c r="F74" s="186"/>
      <c r="G74" s="186"/>
      <c r="H74" s="186"/>
      <c r="I74" s="186"/>
      <c r="J74" s="186"/>
      <c r="K74" s="186"/>
      <c r="L74" s="186"/>
      <c r="M74" s="186"/>
      <c r="N74" s="186"/>
    </row>
    <row r="75" spans="3:14" x14ac:dyDescent="0.3">
      <c r="D75" s="186"/>
      <c r="E75" s="186"/>
      <c r="F75" s="186"/>
      <c r="G75" s="186"/>
      <c r="H75" s="186"/>
      <c r="I75" s="186"/>
      <c r="J75" s="186"/>
      <c r="K75" s="186"/>
      <c r="L75" s="186"/>
      <c r="M75" s="186"/>
      <c r="N75" s="186"/>
    </row>
    <row r="76" spans="3:14" x14ac:dyDescent="0.3">
      <c r="D76" s="186"/>
      <c r="E76" s="186"/>
      <c r="F76" s="186"/>
      <c r="G76" s="186"/>
      <c r="H76" s="186"/>
      <c r="I76" s="186"/>
      <c r="J76" s="186"/>
      <c r="K76" s="186"/>
      <c r="L76" s="186"/>
      <c r="M76" s="186"/>
      <c r="N76" s="186"/>
    </row>
    <row r="77" spans="3:14" x14ac:dyDescent="0.3">
      <c r="D77" s="186"/>
      <c r="E77" s="186"/>
      <c r="F77" s="186"/>
      <c r="G77" s="186"/>
      <c r="H77" s="186"/>
      <c r="I77" s="186"/>
      <c r="J77" s="186"/>
      <c r="K77" s="186"/>
      <c r="L77" s="186"/>
      <c r="M77" s="186"/>
      <c r="N77" s="186"/>
    </row>
    <row r="78" spans="3:14" x14ac:dyDescent="0.3">
      <c r="D78" s="186"/>
      <c r="E78" s="186"/>
      <c r="F78" s="186"/>
      <c r="G78" s="186"/>
      <c r="H78" s="186"/>
      <c r="I78" s="186"/>
      <c r="J78" s="186"/>
      <c r="K78" s="186"/>
      <c r="L78" s="186"/>
      <c r="M78" s="186"/>
      <c r="N78" s="186"/>
    </row>
    <row r="79" spans="3:14" x14ac:dyDescent="0.3">
      <c r="D79" s="186"/>
      <c r="E79" s="186"/>
      <c r="F79" s="186"/>
      <c r="G79" s="186"/>
      <c r="H79" s="186"/>
      <c r="I79" s="186"/>
      <c r="J79" s="186"/>
      <c r="K79" s="186"/>
      <c r="L79" s="186"/>
      <c r="M79" s="186"/>
      <c r="N79" s="186"/>
    </row>
    <row r="83" spans="3:14" x14ac:dyDescent="0.3">
      <c r="C83" s="156" t="s">
        <v>1612</v>
      </c>
      <c r="D83" s="177">
        <f>+'Ongoing Monitoring'!X9</f>
        <v>0.4</v>
      </c>
      <c r="E83" s="177">
        <f>+'Ongoing Monitoring'!Y9</f>
        <v>0.39</v>
      </c>
      <c r="F83" s="177">
        <f>+'Ongoing Monitoring'!Z9</f>
        <v>0.38</v>
      </c>
      <c r="G83" s="177">
        <f>+'Ongoing Monitoring'!AA9</f>
        <v>0.37</v>
      </c>
      <c r="H83" s="177">
        <f>+'Ongoing Monitoring'!AB9</f>
        <v>0.36</v>
      </c>
      <c r="I83" s="177">
        <f>+'Ongoing Monitoring'!AC9</f>
        <v>0.35</v>
      </c>
      <c r="J83" s="177">
        <f>+'Ongoing Monitoring'!AD9</f>
        <v>0.33999999999999997</v>
      </c>
      <c r="K83" s="177">
        <f>+'Ongoing Monitoring'!AE9</f>
        <v>0.32999999999999996</v>
      </c>
      <c r="L83" s="177">
        <f>+'Ongoing Monitoring'!AF9</f>
        <v>0.31999999999999995</v>
      </c>
      <c r="M83" s="177">
        <f>+'Ongoing Monitoring'!AG9</f>
        <v>0.30999999999999994</v>
      </c>
      <c r="N83" s="177">
        <f>+'Ongoing Monitoring'!AH9</f>
        <v>0.29999999999999993</v>
      </c>
    </row>
    <row r="84" spans="3:14" x14ac:dyDescent="0.3">
      <c r="C84" s="156" t="s">
        <v>1611</v>
      </c>
      <c r="D84" s="177">
        <f>+'Ongoing Monitoring'!AJ9</f>
        <v>0.2</v>
      </c>
      <c r="E84" s="177">
        <f>+'Ongoing Monitoring'!AK9</f>
        <v>0.21000000000000002</v>
      </c>
      <c r="F84" s="177">
        <f>+'Ongoing Monitoring'!AL9</f>
        <v>0.22000000000000003</v>
      </c>
      <c r="G84" s="177">
        <f>+'Ongoing Monitoring'!AM9</f>
        <v>0.23000000000000004</v>
      </c>
      <c r="H84" s="177">
        <f>+'Ongoing Monitoring'!AN9</f>
        <v>0.24000000000000005</v>
      </c>
      <c r="I84" s="177">
        <f>+'Ongoing Monitoring'!AO9</f>
        <v>0.25000000000000006</v>
      </c>
      <c r="J84" s="177">
        <f>+'Ongoing Monitoring'!AP9</f>
        <v>0.26000000000000006</v>
      </c>
      <c r="K84" s="177">
        <f>+'Ongoing Monitoring'!AQ9</f>
        <v>0.27000000000000007</v>
      </c>
      <c r="L84" s="177">
        <f>+'Ongoing Monitoring'!AR9</f>
        <v>0.28000000000000008</v>
      </c>
      <c r="M84" s="177">
        <f>+'Ongoing Monitoring'!AS9</f>
        <v>0.29000000000000009</v>
      </c>
      <c r="N84" s="177">
        <f>+'Ongoing Monitoring'!AT9</f>
        <v>0.3000000000000001</v>
      </c>
    </row>
    <row r="85" spans="3:14" x14ac:dyDescent="0.3">
      <c r="D85" s="177"/>
      <c r="E85" s="177"/>
      <c r="F85" s="177"/>
      <c r="G85" s="177"/>
      <c r="H85" s="177"/>
      <c r="I85" s="177"/>
      <c r="J85" s="177"/>
      <c r="K85" s="177"/>
      <c r="L85" s="177"/>
      <c r="M85" s="177"/>
      <c r="N85" s="177"/>
    </row>
    <row r="86" spans="3:14" x14ac:dyDescent="0.3">
      <c r="D86" s="178">
        <f>E86-1</f>
        <v>2020</v>
      </c>
      <c r="E86" s="178">
        <f>F86-1</f>
        <v>2021</v>
      </c>
      <c r="F86" s="178">
        <f>G86-1</f>
        <v>2022</v>
      </c>
      <c r="G86" s="178">
        <v>2023</v>
      </c>
      <c r="H86" s="178">
        <f t="shared" ref="H86:N86" si="9">G86+1</f>
        <v>2024</v>
      </c>
      <c r="I86" s="178">
        <f t="shared" si="9"/>
        <v>2025</v>
      </c>
      <c r="J86" s="178">
        <f t="shared" si="9"/>
        <v>2026</v>
      </c>
      <c r="K86" s="178">
        <f t="shared" si="9"/>
        <v>2027</v>
      </c>
      <c r="L86" s="178">
        <f t="shared" si="9"/>
        <v>2028</v>
      </c>
      <c r="M86" s="178">
        <f t="shared" si="9"/>
        <v>2029</v>
      </c>
      <c r="N86" s="178">
        <f t="shared" si="9"/>
        <v>2030</v>
      </c>
    </row>
    <row r="87" spans="3:14" x14ac:dyDescent="0.3">
      <c r="C87" s="156" t="s">
        <v>1610</v>
      </c>
      <c r="D87" s="156">
        <f t="shared" ref="D87:N87" si="10">+D$70*D83</f>
        <v>400</v>
      </c>
      <c r="E87" s="156">
        <f t="shared" si="10"/>
        <v>780</v>
      </c>
      <c r="F87" s="156">
        <f t="shared" si="10"/>
        <v>1140</v>
      </c>
      <c r="G87" s="156">
        <f t="shared" si="10"/>
        <v>1480</v>
      </c>
      <c r="H87" s="156">
        <f t="shared" si="10"/>
        <v>1800</v>
      </c>
      <c r="I87" s="156">
        <f t="shared" si="10"/>
        <v>2100</v>
      </c>
      <c r="J87" s="156">
        <f t="shared" si="10"/>
        <v>2380</v>
      </c>
      <c r="K87" s="156">
        <f t="shared" si="10"/>
        <v>2639.9999999999995</v>
      </c>
      <c r="L87" s="156">
        <f t="shared" si="10"/>
        <v>2879.9999999999995</v>
      </c>
      <c r="M87" s="156">
        <f t="shared" si="10"/>
        <v>3099.9999999999995</v>
      </c>
      <c r="N87" s="156">
        <f t="shared" si="10"/>
        <v>3299.9999999999991</v>
      </c>
    </row>
    <row r="88" spans="3:14" x14ac:dyDescent="0.3">
      <c r="C88" s="156" t="s">
        <v>1609</v>
      </c>
      <c r="D88" s="156">
        <f t="shared" ref="D88:N88" si="11">+D$70*D84</f>
        <v>200</v>
      </c>
      <c r="E88" s="156">
        <f t="shared" si="11"/>
        <v>420.00000000000006</v>
      </c>
      <c r="F88" s="156">
        <f t="shared" si="11"/>
        <v>660.00000000000011</v>
      </c>
      <c r="G88" s="156">
        <f t="shared" si="11"/>
        <v>920.00000000000011</v>
      </c>
      <c r="H88" s="156">
        <f t="shared" si="11"/>
        <v>1200.0000000000002</v>
      </c>
      <c r="I88" s="156">
        <f t="shared" si="11"/>
        <v>1500.0000000000002</v>
      </c>
      <c r="J88" s="156">
        <f t="shared" si="11"/>
        <v>1820.0000000000005</v>
      </c>
      <c r="K88" s="156">
        <f t="shared" si="11"/>
        <v>2160.0000000000005</v>
      </c>
      <c r="L88" s="156">
        <f t="shared" si="11"/>
        <v>2520.0000000000009</v>
      </c>
      <c r="M88" s="156">
        <f t="shared" si="11"/>
        <v>2900.0000000000009</v>
      </c>
      <c r="N88" s="156">
        <f t="shared" si="11"/>
        <v>3300.0000000000009</v>
      </c>
    </row>
    <row r="89" spans="3:14" x14ac:dyDescent="0.3">
      <c r="C89" s="156" t="s">
        <v>1608</v>
      </c>
      <c r="D89" s="186">
        <f t="shared" ref="D89:N89" si="12">+D70-D87-D88</f>
        <v>400</v>
      </c>
      <c r="E89" s="186">
        <f t="shared" si="12"/>
        <v>800</v>
      </c>
      <c r="F89" s="186">
        <f t="shared" si="12"/>
        <v>1200</v>
      </c>
      <c r="G89" s="186">
        <f t="shared" si="12"/>
        <v>1600</v>
      </c>
      <c r="H89" s="186">
        <f t="shared" si="12"/>
        <v>1999.9999999999998</v>
      </c>
      <c r="I89" s="186">
        <f t="shared" si="12"/>
        <v>2400</v>
      </c>
      <c r="J89" s="186">
        <f t="shared" si="12"/>
        <v>2799.9999999999995</v>
      </c>
      <c r="K89" s="186">
        <f t="shared" si="12"/>
        <v>3199.9999999999995</v>
      </c>
      <c r="L89" s="186">
        <f t="shared" si="12"/>
        <v>3599.9999999999991</v>
      </c>
      <c r="M89" s="186">
        <f t="shared" si="12"/>
        <v>3999.9999999999991</v>
      </c>
      <c r="N89" s="186">
        <f t="shared" si="12"/>
        <v>4400</v>
      </c>
    </row>
    <row r="90" spans="3:14" x14ac:dyDescent="0.3">
      <c r="C90" s="179" t="s">
        <v>1520</v>
      </c>
      <c r="D90" s="188">
        <f t="shared" ref="D90:N90" si="13">+SUM(D87:D89)</f>
        <v>1000</v>
      </c>
      <c r="E90" s="188">
        <f t="shared" si="13"/>
        <v>2000</v>
      </c>
      <c r="F90" s="188">
        <f t="shared" si="13"/>
        <v>3000</v>
      </c>
      <c r="G90" s="188">
        <f t="shared" si="13"/>
        <v>4000</v>
      </c>
      <c r="H90" s="188">
        <f t="shared" si="13"/>
        <v>5000</v>
      </c>
      <c r="I90" s="188">
        <f t="shared" si="13"/>
        <v>6000</v>
      </c>
      <c r="J90" s="188">
        <f t="shared" si="13"/>
        <v>7000</v>
      </c>
      <c r="K90" s="188">
        <f t="shared" si="13"/>
        <v>8000</v>
      </c>
      <c r="L90" s="188">
        <f t="shared" si="13"/>
        <v>9000</v>
      </c>
      <c r="M90" s="188">
        <f t="shared" si="13"/>
        <v>10000</v>
      </c>
      <c r="N90" s="188">
        <f t="shared" si="13"/>
        <v>11000</v>
      </c>
    </row>
    <row r="107" spans="2:42" x14ac:dyDescent="0.3">
      <c r="B107" s="181" t="s">
        <v>906</v>
      </c>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row>
    <row r="111" spans="2:42" x14ac:dyDescent="0.3">
      <c r="C111" s="179" t="s">
        <v>1646</v>
      </c>
    </row>
    <row r="112" spans="2:42" x14ac:dyDescent="0.3">
      <c r="D112" s="178">
        <f>E112-1</f>
        <v>2020</v>
      </c>
      <c r="E112" s="178">
        <f>F112-1</f>
        <v>2021</v>
      </c>
      <c r="F112" s="178">
        <f>G112-1</f>
        <v>2022</v>
      </c>
      <c r="G112" s="178">
        <v>2023</v>
      </c>
      <c r="H112" s="178">
        <f t="shared" ref="H112:N112" si="14">G112+1</f>
        <v>2024</v>
      </c>
      <c r="I112" s="178">
        <f t="shared" si="14"/>
        <v>2025</v>
      </c>
      <c r="J112" s="178">
        <f t="shared" si="14"/>
        <v>2026</v>
      </c>
      <c r="K112" s="178">
        <f t="shared" si="14"/>
        <v>2027</v>
      </c>
      <c r="L112" s="178">
        <f t="shared" si="14"/>
        <v>2028</v>
      </c>
      <c r="M112" s="178">
        <f t="shared" si="14"/>
        <v>2029</v>
      </c>
      <c r="N112" s="178">
        <f t="shared" si="14"/>
        <v>2030</v>
      </c>
    </row>
    <row r="113" spans="3:14" x14ac:dyDescent="0.3">
      <c r="C113" s="156" t="s">
        <v>1607</v>
      </c>
      <c r="D113" s="177">
        <f>+'Ongoing Monitoring'!L10</f>
        <v>0.1</v>
      </c>
      <c r="E113" s="177">
        <f>+'Ongoing Monitoring'!M10</f>
        <v>0.11</v>
      </c>
      <c r="F113" s="177">
        <f>+'Ongoing Monitoring'!N10</f>
        <v>0.12</v>
      </c>
      <c r="G113" s="177">
        <f>+'Ongoing Monitoring'!O10</f>
        <v>0.13</v>
      </c>
      <c r="H113" s="177">
        <f>+'Ongoing Monitoring'!P10</f>
        <v>0.14000000000000001</v>
      </c>
      <c r="I113" s="177">
        <f>+'Ongoing Monitoring'!Q10</f>
        <v>0.15000000000000002</v>
      </c>
      <c r="J113" s="177">
        <f>+'Ongoing Monitoring'!R10</f>
        <v>0.16000000000000003</v>
      </c>
      <c r="K113" s="177">
        <f>+'Ongoing Monitoring'!S10</f>
        <v>0.17000000000000004</v>
      </c>
      <c r="L113" s="177">
        <f>+'Ongoing Monitoring'!T10</f>
        <v>0.18000000000000005</v>
      </c>
      <c r="M113" s="177">
        <f>+'Ongoing Monitoring'!U10</f>
        <v>0.19000000000000006</v>
      </c>
      <c r="N113" s="177">
        <f>+'Ongoing Monitoring'!V10</f>
        <v>0.20000000000000007</v>
      </c>
    </row>
    <row r="130" spans="3:14" x14ac:dyDescent="0.3">
      <c r="C130" s="179" t="s">
        <v>1606</v>
      </c>
    </row>
    <row r="131" spans="3:14" x14ac:dyDescent="0.3">
      <c r="D131" s="178">
        <f>E131-1</f>
        <v>2020</v>
      </c>
      <c r="E131" s="178">
        <f>F131-1</f>
        <v>2021</v>
      </c>
      <c r="F131" s="178">
        <f>G131-1</f>
        <v>2022</v>
      </c>
      <c r="G131" s="178">
        <v>2023</v>
      </c>
      <c r="H131" s="178">
        <f t="shared" ref="H131:N131" si="15">G131+1</f>
        <v>2024</v>
      </c>
      <c r="I131" s="178">
        <f t="shared" si="15"/>
        <v>2025</v>
      </c>
      <c r="J131" s="178">
        <f t="shared" si="15"/>
        <v>2026</v>
      </c>
      <c r="K131" s="178">
        <f t="shared" si="15"/>
        <v>2027</v>
      </c>
      <c r="L131" s="178">
        <f t="shared" si="15"/>
        <v>2028</v>
      </c>
      <c r="M131" s="178">
        <f t="shared" si="15"/>
        <v>2029</v>
      </c>
      <c r="N131" s="178">
        <f t="shared" si="15"/>
        <v>2030</v>
      </c>
    </row>
    <row r="132" spans="3:14" x14ac:dyDescent="0.3">
      <c r="C132" s="156" t="s">
        <v>1476</v>
      </c>
      <c r="D132" s="177">
        <f>+'Ongoing Monitoring'!L11</f>
        <v>0.02</v>
      </c>
      <c r="E132" s="177">
        <f>+'Ongoing Monitoring'!M11</f>
        <v>0.02</v>
      </c>
      <c r="F132" s="177">
        <f>+'Ongoing Monitoring'!N11</f>
        <v>0.02</v>
      </c>
      <c r="G132" s="177">
        <f>+'Ongoing Monitoring'!O11</f>
        <v>0.02</v>
      </c>
      <c r="H132" s="177">
        <f>+'Ongoing Monitoring'!P11</f>
        <v>0.02</v>
      </c>
      <c r="I132" s="177">
        <f>+'Ongoing Monitoring'!Q11</f>
        <v>0.02</v>
      </c>
      <c r="J132" s="177">
        <f>+'Ongoing Monitoring'!R11</f>
        <v>0.02</v>
      </c>
      <c r="K132" s="177">
        <f>+'Ongoing Monitoring'!S11</f>
        <v>0.02</v>
      </c>
      <c r="L132" s="177">
        <f>+'Ongoing Monitoring'!T11</f>
        <v>0.02</v>
      </c>
      <c r="M132" s="177">
        <f>+'Ongoing Monitoring'!U11</f>
        <v>0.02</v>
      </c>
      <c r="N132" s="177">
        <f>+'Ongoing Monitoring'!V11</f>
        <v>0.02</v>
      </c>
    </row>
    <row r="133" spans="3:14" x14ac:dyDescent="0.3">
      <c r="C133" s="156" t="s">
        <v>1477</v>
      </c>
      <c r="D133" s="177">
        <f>+'Ongoing Monitoring'!X11</f>
        <v>0.05</v>
      </c>
      <c r="E133" s="177">
        <f>+'Ongoing Monitoring'!Y11</f>
        <v>0.05</v>
      </c>
      <c r="F133" s="177">
        <f>+'Ongoing Monitoring'!Z11</f>
        <v>0.05</v>
      </c>
      <c r="G133" s="177">
        <f>+'Ongoing Monitoring'!AA11</f>
        <v>0.05</v>
      </c>
      <c r="H133" s="177">
        <f>+'Ongoing Monitoring'!AB11</f>
        <v>0.05</v>
      </c>
      <c r="I133" s="177">
        <f>+'Ongoing Monitoring'!AC11</f>
        <v>0.05</v>
      </c>
      <c r="J133" s="177">
        <f>+'Ongoing Monitoring'!AD11</f>
        <v>0.05</v>
      </c>
      <c r="K133" s="177">
        <f>+'Ongoing Monitoring'!AE11</f>
        <v>0.05</v>
      </c>
      <c r="L133" s="177">
        <f>+'Ongoing Monitoring'!AF11</f>
        <v>0.05</v>
      </c>
      <c r="M133" s="177">
        <f>+'Ongoing Monitoring'!AG11</f>
        <v>0.05</v>
      </c>
      <c r="N133" s="177">
        <f>+'Ongoing Monitoring'!AH11</f>
        <v>0.05</v>
      </c>
    </row>
    <row r="134" spans="3:14" x14ac:dyDescent="0.3">
      <c r="C134" s="179" t="s">
        <v>1520</v>
      </c>
      <c r="D134" s="187">
        <f t="shared" ref="D134:N134" si="16">+SUM(D132:D133)</f>
        <v>7.0000000000000007E-2</v>
      </c>
      <c r="E134" s="187">
        <f t="shared" si="16"/>
        <v>7.0000000000000007E-2</v>
      </c>
      <c r="F134" s="187">
        <f t="shared" si="16"/>
        <v>7.0000000000000007E-2</v>
      </c>
      <c r="G134" s="187">
        <f t="shared" si="16"/>
        <v>7.0000000000000007E-2</v>
      </c>
      <c r="H134" s="187">
        <f t="shared" si="16"/>
        <v>7.0000000000000007E-2</v>
      </c>
      <c r="I134" s="187">
        <f t="shared" si="16"/>
        <v>7.0000000000000007E-2</v>
      </c>
      <c r="J134" s="187">
        <f t="shared" si="16"/>
        <v>7.0000000000000007E-2</v>
      </c>
      <c r="K134" s="187">
        <f t="shared" si="16"/>
        <v>7.0000000000000007E-2</v>
      </c>
      <c r="L134" s="187">
        <f t="shared" si="16"/>
        <v>7.0000000000000007E-2</v>
      </c>
      <c r="M134" s="187">
        <f t="shared" si="16"/>
        <v>7.0000000000000007E-2</v>
      </c>
      <c r="N134" s="187">
        <f t="shared" si="16"/>
        <v>7.0000000000000007E-2</v>
      </c>
    </row>
    <row r="139" spans="3:14" x14ac:dyDescent="0.3">
      <c r="C139" s="179" t="s">
        <v>1605</v>
      </c>
    </row>
    <row r="140" spans="3:14" x14ac:dyDescent="0.3">
      <c r="D140" s="178">
        <f>E140-1</f>
        <v>2020</v>
      </c>
      <c r="E140" s="178">
        <f>F140-1</f>
        <v>2021</v>
      </c>
      <c r="F140" s="178">
        <f>G140-1</f>
        <v>2022</v>
      </c>
      <c r="G140" s="178">
        <v>2023</v>
      </c>
      <c r="H140" s="178">
        <f t="shared" ref="H140:N140" si="17">G140+1</f>
        <v>2024</v>
      </c>
      <c r="I140" s="178">
        <f t="shared" si="17"/>
        <v>2025</v>
      </c>
      <c r="J140" s="178">
        <f t="shared" si="17"/>
        <v>2026</v>
      </c>
      <c r="K140" s="178">
        <f t="shared" si="17"/>
        <v>2027</v>
      </c>
      <c r="L140" s="178">
        <f t="shared" si="17"/>
        <v>2028</v>
      </c>
      <c r="M140" s="178">
        <f t="shared" si="17"/>
        <v>2029</v>
      </c>
      <c r="N140" s="178">
        <f t="shared" si="17"/>
        <v>2030</v>
      </c>
    </row>
    <row r="141" spans="3:14" x14ac:dyDescent="0.3">
      <c r="C141" s="156" t="s">
        <v>1471</v>
      </c>
    </row>
    <row r="143" spans="3:14" x14ac:dyDescent="0.3">
      <c r="C143" s="156" t="s">
        <v>1472</v>
      </c>
    </row>
    <row r="149" spans="3:14" x14ac:dyDescent="0.3">
      <c r="C149" s="179" t="s">
        <v>1604</v>
      </c>
    </row>
    <row r="150" spans="3:14" x14ac:dyDescent="0.3">
      <c r="D150" s="178">
        <f>E150-1</f>
        <v>2020</v>
      </c>
      <c r="E150" s="178">
        <f>F150-1</f>
        <v>2021</v>
      </c>
      <c r="F150" s="178">
        <f>G150-1</f>
        <v>2022</v>
      </c>
      <c r="G150" s="178">
        <v>2023</v>
      </c>
      <c r="H150" s="178">
        <f t="shared" ref="H150:N150" si="18">G150+1</f>
        <v>2024</v>
      </c>
      <c r="I150" s="178">
        <f t="shared" si="18"/>
        <v>2025</v>
      </c>
      <c r="J150" s="178">
        <f t="shared" si="18"/>
        <v>2026</v>
      </c>
      <c r="K150" s="178">
        <f t="shared" si="18"/>
        <v>2027</v>
      </c>
      <c r="L150" s="178">
        <f t="shared" si="18"/>
        <v>2028</v>
      </c>
      <c r="M150" s="178">
        <f t="shared" si="18"/>
        <v>2029</v>
      </c>
      <c r="N150" s="178">
        <f t="shared" si="18"/>
        <v>2030</v>
      </c>
    </row>
    <row r="151" spans="3:14" x14ac:dyDescent="0.3">
      <c r="C151" s="156" t="s">
        <v>1422</v>
      </c>
      <c r="D151" s="177">
        <f>+'Ongoing Monitoring'!L13</f>
        <v>0.3</v>
      </c>
      <c r="E151" s="177">
        <f>+'Ongoing Monitoring'!M13</f>
        <v>0.32</v>
      </c>
      <c r="F151" s="177">
        <f>+'Ongoing Monitoring'!N13</f>
        <v>0.34</v>
      </c>
      <c r="G151" s="177">
        <f>+'Ongoing Monitoring'!O13</f>
        <v>0.36000000000000004</v>
      </c>
      <c r="H151" s="177">
        <f>+'Ongoing Monitoring'!P13</f>
        <v>0.38000000000000006</v>
      </c>
      <c r="I151" s="177">
        <f>+'Ongoing Monitoring'!Q13</f>
        <v>0.40000000000000008</v>
      </c>
      <c r="J151" s="177">
        <f>+'Ongoing Monitoring'!R13</f>
        <v>0.4200000000000001</v>
      </c>
      <c r="K151" s="177">
        <f>+'Ongoing Monitoring'!S13</f>
        <v>0.44000000000000011</v>
      </c>
      <c r="L151" s="177">
        <f>+'Ongoing Monitoring'!T13</f>
        <v>0.46000000000000013</v>
      </c>
      <c r="M151" s="177">
        <f>+'Ongoing Monitoring'!U13</f>
        <v>0.48000000000000015</v>
      </c>
      <c r="N151" s="177">
        <f>+'Ongoing Monitoring'!V13</f>
        <v>0.50000000000000011</v>
      </c>
    </row>
    <row r="152" spans="3:14" x14ac:dyDescent="0.3">
      <c r="D152" s="177"/>
      <c r="E152" s="177"/>
      <c r="F152" s="177"/>
      <c r="G152" s="177"/>
      <c r="H152" s="177"/>
      <c r="I152" s="177"/>
      <c r="J152" s="177"/>
      <c r="K152" s="177"/>
      <c r="L152" s="177"/>
      <c r="M152" s="177"/>
      <c r="N152" s="177"/>
    </row>
    <row r="153" spans="3:14" x14ac:dyDescent="0.3">
      <c r="D153" s="177"/>
      <c r="E153" s="177"/>
      <c r="F153" s="177"/>
      <c r="G153" s="177"/>
      <c r="H153" s="177"/>
      <c r="I153" s="177"/>
      <c r="J153" s="177"/>
      <c r="K153" s="177"/>
      <c r="L153" s="177"/>
      <c r="M153" s="177"/>
      <c r="N153" s="177"/>
    </row>
    <row r="154" spans="3:14" x14ac:dyDescent="0.3">
      <c r="C154" s="179" t="s">
        <v>1603</v>
      </c>
    </row>
    <row r="155" spans="3:14" x14ac:dyDescent="0.3">
      <c r="D155" s="178">
        <f>E155-1</f>
        <v>2020</v>
      </c>
      <c r="E155" s="178">
        <f>F155-1</f>
        <v>2021</v>
      </c>
      <c r="F155" s="178">
        <f>G155-1</f>
        <v>2022</v>
      </c>
      <c r="G155" s="178">
        <v>2023</v>
      </c>
      <c r="H155" s="178">
        <f t="shared" ref="H155:N155" si="19">G155+1</f>
        <v>2024</v>
      </c>
      <c r="I155" s="178">
        <f t="shared" si="19"/>
        <v>2025</v>
      </c>
      <c r="J155" s="178">
        <f t="shared" si="19"/>
        <v>2026</v>
      </c>
      <c r="K155" s="178">
        <f t="shared" si="19"/>
        <v>2027</v>
      </c>
      <c r="L155" s="178">
        <f t="shared" si="19"/>
        <v>2028</v>
      </c>
      <c r="M155" s="178">
        <f t="shared" si="19"/>
        <v>2029</v>
      </c>
      <c r="N155" s="178">
        <f t="shared" si="19"/>
        <v>2030</v>
      </c>
    </row>
    <row r="156" spans="3:14" x14ac:dyDescent="0.3">
      <c r="C156" s="156" t="s">
        <v>1602</v>
      </c>
      <c r="D156" s="177">
        <f>+'Ongoing Monitoring'!X13</f>
        <v>0.3</v>
      </c>
      <c r="E156" s="177">
        <f>+'Ongoing Monitoring'!Y13</f>
        <v>0.32</v>
      </c>
      <c r="F156" s="177">
        <f>+'Ongoing Monitoring'!Z13</f>
        <v>0.34</v>
      </c>
      <c r="G156" s="177">
        <f>+'Ongoing Monitoring'!AA13</f>
        <v>0.36000000000000004</v>
      </c>
      <c r="H156" s="177">
        <f>+'Ongoing Monitoring'!AB13</f>
        <v>0.38000000000000006</v>
      </c>
      <c r="I156" s="177">
        <f>+'Ongoing Monitoring'!AC13</f>
        <v>0.40000000000000008</v>
      </c>
      <c r="J156" s="177">
        <f>+'Ongoing Monitoring'!AD13</f>
        <v>0.4200000000000001</v>
      </c>
      <c r="K156" s="177">
        <f>+'Ongoing Monitoring'!AE13</f>
        <v>0.44000000000000011</v>
      </c>
      <c r="L156" s="177">
        <f>+'Ongoing Monitoring'!AF13</f>
        <v>0.46000000000000013</v>
      </c>
      <c r="M156" s="177">
        <f>+'Ongoing Monitoring'!AG13</f>
        <v>0.48000000000000015</v>
      </c>
      <c r="N156" s="177">
        <f>+'Ongoing Monitoring'!AH13</f>
        <v>0.50000000000000011</v>
      </c>
    </row>
    <row r="157" spans="3:14" x14ac:dyDescent="0.3">
      <c r="C157" s="156" t="s">
        <v>1601</v>
      </c>
      <c r="D157" s="177">
        <f>+'Ongoing Monitoring'!AJ13</f>
        <v>0.2</v>
      </c>
      <c r="E157" s="177">
        <f>+'Ongoing Monitoring'!AK13</f>
        <v>0.21000000000000002</v>
      </c>
      <c r="F157" s="177">
        <f>+'Ongoing Monitoring'!AL13</f>
        <v>0.22000000000000003</v>
      </c>
      <c r="G157" s="177">
        <f>+'Ongoing Monitoring'!AM13</f>
        <v>0.23000000000000004</v>
      </c>
      <c r="H157" s="177">
        <f>+'Ongoing Monitoring'!AN13</f>
        <v>0.24000000000000005</v>
      </c>
      <c r="I157" s="177">
        <f>+'Ongoing Monitoring'!AO13</f>
        <v>0.25000000000000006</v>
      </c>
      <c r="J157" s="177">
        <f>+'Ongoing Monitoring'!AP13</f>
        <v>0.26000000000000006</v>
      </c>
      <c r="K157" s="177">
        <f>+'Ongoing Monitoring'!AQ13</f>
        <v>0.27000000000000007</v>
      </c>
      <c r="L157" s="177">
        <f>+'Ongoing Monitoring'!AR13</f>
        <v>0.28000000000000008</v>
      </c>
      <c r="M157" s="177">
        <f>+'Ongoing Monitoring'!AS13</f>
        <v>0.29000000000000009</v>
      </c>
      <c r="N157" s="177">
        <f>+'Ongoing Monitoring'!AT13</f>
        <v>0.3000000000000001</v>
      </c>
    </row>
    <row r="158" spans="3:14" x14ac:dyDescent="0.3">
      <c r="C158" s="156" t="s">
        <v>1600</v>
      </c>
      <c r="D158" s="184">
        <f>+'Ongoing Monitoring'!AV13</f>
        <v>0.1</v>
      </c>
      <c r="E158" s="184">
        <f>+'Ongoing Monitoring'!AW13</f>
        <v>0.1</v>
      </c>
      <c r="F158" s="184">
        <f>+'Ongoing Monitoring'!AX13</f>
        <v>0.1</v>
      </c>
      <c r="G158" s="184">
        <f>+'Ongoing Monitoring'!AY13</f>
        <v>0.1</v>
      </c>
      <c r="H158" s="184">
        <f>+'Ongoing Monitoring'!AZ13</f>
        <v>0.1</v>
      </c>
      <c r="I158" s="184">
        <f>+'Ongoing Monitoring'!BA13</f>
        <v>0.1</v>
      </c>
      <c r="J158" s="184">
        <f>+'Ongoing Monitoring'!BB13</f>
        <v>0.1</v>
      </c>
      <c r="K158" s="184">
        <f>+'Ongoing Monitoring'!BC13</f>
        <v>0.1</v>
      </c>
      <c r="L158" s="184">
        <f>+'Ongoing Monitoring'!BD13</f>
        <v>0.1</v>
      </c>
      <c r="M158" s="184">
        <f>+'Ongoing Monitoring'!BE13</f>
        <v>0.1</v>
      </c>
      <c r="N158" s="184">
        <f>+'Ongoing Monitoring'!BF13</f>
        <v>0.1</v>
      </c>
    </row>
    <row r="161" spans="2:42" x14ac:dyDescent="0.3">
      <c r="D161" s="185"/>
      <c r="E161" s="185"/>
      <c r="F161" s="185"/>
      <c r="G161" s="185"/>
      <c r="H161" s="185"/>
      <c r="I161" s="185"/>
      <c r="J161" s="185"/>
      <c r="K161" s="185"/>
      <c r="L161" s="185"/>
      <c r="M161" s="185"/>
      <c r="N161" s="185"/>
    </row>
    <row r="165" spans="2:42" x14ac:dyDescent="0.3">
      <c r="B165" s="181" t="s">
        <v>1599</v>
      </c>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row>
    <row r="169" spans="2:42" x14ac:dyDescent="0.3">
      <c r="C169" s="179" t="s">
        <v>1598</v>
      </c>
    </row>
    <row r="170" spans="2:42" x14ac:dyDescent="0.3">
      <c r="D170" s="178">
        <f>E170-1</f>
        <v>2020</v>
      </c>
      <c r="E170" s="178">
        <f>F170-1</f>
        <v>2021</v>
      </c>
      <c r="F170" s="178">
        <f>G170-1</f>
        <v>2022</v>
      </c>
      <c r="G170" s="178">
        <v>2023</v>
      </c>
      <c r="H170" s="178">
        <f t="shared" ref="H170:N170" si="20">G170+1</f>
        <v>2024</v>
      </c>
      <c r="I170" s="178">
        <f t="shared" si="20"/>
        <v>2025</v>
      </c>
      <c r="J170" s="178">
        <f t="shared" si="20"/>
        <v>2026</v>
      </c>
      <c r="K170" s="178">
        <f t="shared" si="20"/>
        <v>2027</v>
      </c>
      <c r="L170" s="178">
        <f t="shared" si="20"/>
        <v>2028</v>
      </c>
      <c r="M170" s="178">
        <f t="shared" si="20"/>
        <v>2029</v>
      </c>
      <c r="N170" s="178">
        <f t="shared" si="20"/>
        <v>2030</v>
      </c>
    </row>
    <row r="171" spans="2:42" x14ac:dyDescent="0.3">
      <c r="C171" s="156" t="s">
        <v>1597</v>
      </c>
      <c r="D171" s="156">
        <f>+'Ongoing Monitoring'!L14</f>
        <v>2.4</v>
      </c>
      <c r="E171" s="156">
        <f>+'Ongoing Monitoring'!M14</f>
        <v>2.4</v>
      </c>
      <c r="F171" s="156">
        <f>+'Ongoing Monitoring'!N14</f>
        <v>2.4</v>
      </c>
      <c r="G171" s="156">
        <f>+'Ongoing Monitoring'!O14</f>
        <v>2.4</v>
      </c>
      <c r="H171" s="156">
        <f>+'Ongoing Monitoring'!P14</f>
        <v>2.4</v>
      </c>
      <c r="I171" s="156">
        <f>+'Ongoing Monitoring'!Q14</f>
        <v>2.4</v>
      </c>
      <c r="J171" s="156">
        <f>+'Ongoing Monitoring'!R14</f>
        <v>2.4</v>
      </c>
      <c r="K171" s="156">
        <f>+'Ongoing Monitoring'!S14</f>
        <v>2.4</v>
      </c>
      <c r="L171" s="156">
        <f>+'Ongoing Monitoring'!T14</f>
        <v>2.4</v>
      </c>
      <c r="M171" s="156">
        <f>+'Ongoing Monitoring'!U14</f>
        <v>2.4</v>
      </c>
      <c r="N171" s="156">
        <f>+'Ongoing Monitoring'!V14</f>
        <v>2.4</v>
      </c>
    </row>
    <row r="172" spans="2:42" x14ac:dyDescent="0.3">
      <c r="C172" s="156" t="s">
        <v>1596</v>
      </c>
      <c r="D172" s="156">
        <f>+'Ongoing Monitoring'!X14</f>
        <v>2.4</v>
      </c>
      <c r="E172" s="156">
        <f>+'Ongoing Monitoring'!Y14</f>
        <v>2.4</v>
      </c>
      <c r="F172" s="156">
        <f>+'Ongoing Monitoring'!Z14</f>
        <v>2.4</v>
      </c>
      <c r="G172" s="156">
        <f>+'Ongoing Monitoring'!AA14</f>
        <v>2.4</v>
      </c>
      <c r="H172" s="156">
        <f>+'Ongoing Monitoring'!AB14</f>
        <v>2.4</v>
      </c>
      <c r="I172" s="156">
        <f>+'Ongoing Monitoring'!AC14</f>
        <v>2.4</v>
      </c>
      <c r="J172" s="156">
        <f>+'Ongoing Monitoring'!AD14</f>
        <v>2.4</v>
      </c>
      <c r="K172" s="156">
        <f>+'Ongoing Monitoring'!AE14</f>
        <v>2.4</v>
      </c>
      <c r="L172" s="156">
        <f>+'Ongoing Monitoring'!AF14</f>
        <v>2.4</v>
      </c>
      <c r="M172" s="156">
        <f>+'Ongoing Monitoring'!AG14</f>
        <v>2.4</v>
      </c>
      <c r="N172" s="156">
        <f>+'Ongoing Monitoring'!AH14</f>
        <v>2.4</v>
      </c>
    </row>
    <row r="173" spans="2:42" x14ac:dyDescent="0.3">
      <c r="C173" s="156" t="s">
        <v>1595</v>
      </c>
      <c r="D173" s="156">
        <f>+'Ongoing Monitoring'!AJ14</f>
        <v>2.4</v>
      </c>
      <c r="E173" s="156">
        <f>+'Ongoing Monitoring'!AK14</f>
        <v>2.4</v>
      </c>
      <c r="F173" s="156">
        <f>+'Ongoing Monitoring'!AL14</f>
        <v>2.4</v>
      </c>
      <c r="G173" s="156">
        <f>+'Ongoing Monitoring'!AM14</f>
        <v>2.4</v>
      </c>
      <c r="H173" s="156">
        <f>+'Ongoing Monitoring'!AN14</f>
        <v>2.4</v>
      </c>
      <c r="I173" s="156">
        <f>+'Ongoing Monitoring'!AO14</f>
        <v>2.4</v>
      </c>
      <c r="J173" s="156">
        <f>+'Ongoing Monitoring'!AP14</f>
        <v>2.4</v>
      </c>
      <c r="K173" s="156">
        <f>+'Ongoing Monitoring'!AQ14</f>
        <v>2.4</v>
      </c>
      <c r="L173" s="156">
        <f>+'Ongoing Monitoring'!AR14</f>
        <v>2.4</v>
      </c>
      <c r="M173" s="156">
        <f>+'Ongoing Monitoring'!AS14</f>
        <v>2.4</v>
      </c>
      <c r="N173" s="156">
        <f>+'Ongoing Monitoring'!AT14</f>
        <v>2.4</v>
      </c>
    </row>
    <row r="174" spans="2:42" x14ac:dyDescent="0.3">
      <c r="C174" s="156" t="s">
        <v>1594</v>
      </c>
      <c r="D174" s="156">
        <f>+'Ongoing Monitoring'!AV14</f>
        <v>2.4</v>
      </c>
      <c r="E174" s="156">
        <f>+'Ongoing Monitoring'!AW14</f>
        <v>2.4</v>
      </c>
      <c r="F174" s="156">
        <f>+'Ongoing Monitoring'!AX14</f>
        <v>2.4</v>
      </c>
      <c r="G174" s="156">
        <f>+'Ongoing Monitoring'!AY14</f>
        <v>2.4</v>
      </c>
      <c r="H174" s="156">
        <f>+'Ongoing Monitoring'!AZ14</f>
        <v>2.4</v>
      </c>
      <c r="I174" s="156">
        <f>+'Ongoing Monitoring'!BA14</f>
        <v>2.4</v>
      </c>
      <c r="J174" s="156">
        <f>+'Ongoing Monitoring'!BB14</f>
        <v>2.4</v>
      </c>
      <c r="K174" s="156">
        <f>+'Ongoing Monitoring'!BC14</f>
        <v>2.4</v>
      </c>
      <c r="L174" s="156">
        <f>+'Ongoing Monitoring'!BD14</f>
        <v>2.4</v>
      </c>
      <c r="M174" s="156">
        <f>+'Ongoing Monitoring'!BE14</f>
        <v>2.4</v>
      </c>
      <c r="N174" s="156">
        <f>+'Ongoing Monitoring'!BF14</f>
        <v>2.4</v>
      </c>
    </row>
    <row r="177" spans="3:14" x14ac:dyDescent="0.3">
      <c r="C177" s="179" t="s">
        <v>1593</v>
      </c>
    </row>
    <row r="178" spans="3:14" x14ac:dyDescent="0.3">
      <c r="D178" s="178">
        <f>E178-1</f>
        <v>2020</v>
      </c>
      <c r="E178" s="178">
        <f>F178-1</f>
        <v>2021</v>
      </c>
      <c r="F178" s="178">
        <f>G178-1</f>
        <v>2022</v>
      </c>
      <c r="G178" s="178">
        <v>2023</v>
      </c>
      <c r="H178" s="178">
        <f t="shared" ref="H178:N178" si="21">G178+1</f>
        <v>2024</v>
      </c>
      <c r="I178" s="178">
        <f t="shared" si="21"/>
        <v>2025</v>
      </c>
      <c r="J178" s="178">
        <f t="shared" si="21"/>
        <v>2026</v>
      </c>
      <c r="K178" s="178">
        <f t="shared" si="21"/>
        <v>2027</v>
      </c>
      <c r="L178" s="178">
        <f t="shared" si="21"/>
        <v>2028</v>
      </c>
      <c r="M178" s="178">
        <f t="shared" si="21"/>
        <v>2029</v>
      </c>
      <c r="N178" s="178">
        <f t="shared" si="21"/>
        <v>2030</v>
      </c>
    </row>
    <row r="179" spans="3:14" x14ac:dyDescent="0.3">
      <c r="C179" s="156" t="s">
        <v>1592</v>
      </c>
      <c r="D179" s="156">
        <f>+'Ongoing Monitoring'!L15</f>
        <v>3.5</v>
      </c>
      <c r="E179" s="156">
        <f>+'Ongoing Monitoring'!M15</f>
        <v>3.5</v>
      </c>
      <c r="F179" s="156">
        <f>+'Ongoing Monitoring'!N15</f>
        <v>3.5</v>
      </c>
      <c r="G179" s="156">
        <f>+'Ongoing Monitoring'!O15</f>
        <v>3.5</v>
      </c>
      <c r="H179" s="156">
        <f>+'Ongoing Monitoring'!P15</f>
        <v>3.5</v>
      </c>
      <c r="I179" s="156">
        <f>+'Ongoing Monitoring'!Q15</f>
        <v>3.5</v>
      </c>
      <c r="J179" s="156">
        <f>+'Ongoing Monitoring'!R15</f>
        <v>3.5</v>
      </c>
      <c r="K179" s="156">
        <f>+'Ongoing Monitoring'!S15</f>
        <v>3.5</v>
      </c>
      <c r="L179" s="156">
        <f>+'Ongoing Monitoring'!T15</f>
        <v>3.5</v>
      </c>
      <c r="M179" s="156">
        <f>+'Ongoing Monitoring'!U15</f>
        <v>3.5</v>
      </c>
      <c r="N179" s="156">
        <f>+'Ongoing Monitoring'!V15</f>
        <v>3.5</v>
      </c>
    </row>
    <row r="180" spans="3:14" x14ac:dyDescent="0.3">
      <c r="C180" s="156" t="s">
        <v>1591</v>
      </c>
      <c r="D180" s="156">
        <f>+'Ongoing Monitoring'!X15</f>
        <v>3.5</v>
      </c>
      <c r="E180" s="156">
        <f>+'Ongoing Monitoring'!Y15</f>
        <v>3.5</v>
      </c>
      <c r="F180" s="156">
        <f>+'Ongoing Monitoring'!Z15</f>
        <v>3.5</v>
      </c>
      <c r="G180" s="156">
        <f>+'Ongoing Monitoring'!AA15</f>
        <v>3.5</v>
      </c>
      <c r="H180" s="156">
        <f>+'Ongoing Monitoring'!AB15</f>
        <v>3.5</v>
      </c>
      <c r="I180" s="156">
        <f>+'Ongoing Monitoring'!AC15</f>
        <v>3.5</v>
      </c>
      <c r="J180" s="156">
        <f>+'Ongoing Monitoring'!AD15</f>
        <v>3.5</v>
      </c>
      <c r="K180" s="156">
        <f>+'Ongoing Monitoring'!AE15</f>
        <v>3.5</v>
      </c>
      <c r="L180" s="156">
        <f>+'Ongoing Monitoring'!AF15</f>
        <v>3.5</v>
      </c>
      <c r="M180" s="156">
        <f>+'Ongoing Monitoring'!AG15</f>
        <v>3.5</v>
      </c>
      <c r="N180" s="156">
        <f>+'Ongoing Monitoring'!AH15</f>
        <v>3.5</v>
      </c>
    </row>
    <row r="181" spans="3:14" x14ac:dyDescent="0.3">
      <c r="C181" s="156" t="s">
        <v>1590</v>
      </c>
      <c r="D181" s="156">
        <f>+'Ongoing Monitoring'!AJ15</f>
        <v>3.5</v>
      </c>
      <c r="E181" s="156">
        <f>+'Ongoing Monitoring'!AK15</f>
        <v>3.5</v>
      </c>
      <c r="F181" s="156">
        <f>+'Ongoing Monitoring'!AL15</f>
        <v>3.5</v>
      </c>
      <c r="G181" s="156">
        <f>+'Ongoing Monitoring'!AM15</f>
        <v>3.5</v>
      </c>
      <c r="H181" s="156">
        <f>+'Ongoing Monitoring'!AN15</f>
        <v>3.5</v>
      </c>
      <c r="I181" s="156">
        <f>+'Ongoing Monitoring'!AO15</f>
        <v>3.5</v>
      </c>
      <c r="J181" s="156">
        <f>+'Ongoing Monitoring'!AP15</f>
        <v>3.5</v>
      </c>
      <c r="K181" s="156">
        <f>+'Ongoing Monitoring'!AQ15</f>
        <v>3.5</v>
      </c>
      <c r="L181" s="156">
        <f>+'Ongoing Monitoring'!AR15</f>
        <v>3.5</v>
      </c>
      <c r="M181" s="156">
        <f>+'Ongoing Monitoring'!AS15</f>
        <v>3.5</v>
      </c>
      <c r="N181" s="156">
        <f>+'Ongoing Monitoring'!AT15</f>
        <v>3.5</v>
      </c>
    </row>
    <row r="182" spans="3:14" x14ac:dyDescent="0.3">
      <c r="C182" s="156" t="s">
        <v>1589</v>
      </c>
      <c r="D182" s="156">
        <f>+'Ongoing Monitoring'!AV15</f>
        <v>3.5</v>
      </c>
      <c r="E182" s="156">
        <f>+'Ongoing Monitoring'!AW15</f>
        <v>3.5</v>
      </c>
      <c r="F182" s="156">
        <f>+'Ongoing Monitoring'!AX15</f>
        <v>3.5</v>
      </c>
      <c r="G182" s="156">
        <f>+'Ongoing Monitoring'!AY15</f>
        <v>3.5</v>
      </c>
      <c r="H182" s="156">
        <f>+'Ongoing Monitoring'!AZ15</f>
        <v>3.5</v>
      </c>
      <c r="I182" s="156">
        <f>+'Ongoing Monitoring'!BA15</f>
        <v>3.5</v>
      </c>
      <c r="J182" s="156">
        <f>+'Ongoing Monitoring'!BB15</f>
        <v>3.5</v>
      </c>
      <c r="K182" s="156">
        <f>+'Ongoing Monitoring'!BC15</f>
        <v>3.5</v>
      </c>
      <c r="L182" s="156">
        <f>+'Ongoing Monitoring'!BD15</f>
        <v>3.5</v>
      </c>
      <c r="M182" s="156">
        <f>+'Ongoing Monitoring'!BE15</f>
        <v>3.5</v>
      </c>
      <c r="N182" s="156">
        <f>+'Ongoing Monitoring'!BF15</f>
        <v>3.5</v>
      </c>
    </row>
    <row r="184" spans="3:14" x14ac:dyDescent="0.3">
      <c r="E184" s="156" t="s">
        <v>1588</v>
      </c>
    </row>
    <row r="185" spans="3:14" x14ac:dyDescent="0.3">
      <c r="C185" s="179" t="s">
        <v>1587</v>
      </c>
    </row>
    <row r="186" spans="3:14" x14ac:dyDescent="0.3">
      <c r="D186" s="178">
        <f>E186-1</f>
        <v>2020</v>
      </c>
      <c r="E186" s="178">
        <f>F186-1</f>
        <v>2021</v>
      </c>
      <c r="F186" s="178">
        <f>G186-1</f>
        <v>2022</v>
      </c>
      <c r="G186" s="178">
        <v>2023</v>
      </c>
      <c r="H186" s="178">
        <f t="shared" ref="H186:N186" si="22">G186+1</f>
        <v>2024</v>
      </c>
      <c r="I186" s="178">
        <f t="shared" si="22"/>
        <v>2025</v>
      </c>
      <c r="J186" s="178">
        <f t="shared" si="22"/>
        <v>2026</v>
      </c>
      <c r="K186" s="178">
        <f t="shared" si="22"/>
        <v>2027</v>
      </c>
      <c r="L186" s="178">
        <f t="shared" si="22"/>
        <v>2028</v>
      </c>
      <c r="M186" s="178">
        <f t="shared" si="22"/>
        <v>2029</v>
      </c>
      <c r="N186" s="178">
        <f t="shared" si="22"/>
        <v>2030</v>
      </c>
    </row>
    <row r="187" spans="3:14" x14ac:dyDescent="0.3">
      <c r="C187" s="156" t="s">
        <v>1586</v>
      </c>
      <c r="D187" s="156">
        <f>+'Ongoing Monitoring'!L16</f>
        <v>4.0999999999999996</v>
      </c>
      <c r="E187" s="156">
        <f>+'Ongoing Monitoring'!M16</f>
        <v>4.0999999999999996</v>
      </c>
      <c r="F187" s="156">
        <f>+'Ongoing Monitoring'!N16</f>
        <v>4.0999999999999996</v>
      </c>
      <c r="G187" s="156">
        <f>+'Ongoing Monitoring'!O16</f>
        <v>4.0999999999999996</v>
      </c>
      <c r="H187" s="156">
        <f>+'Ongoing Monitoring'!P16</f>
        <v>4.0999999999999996</v>
      </c>
      <c r="I187" s="156">
        <f>+'Ongoing Monitoring'!Q16</f>
        <v>4.0999999999999996</v>
      </c>
      <c r="J187" s="156">
        <f>+'Ongoing Monitoring'!R16</f>
        <v>4.0999999999999996</v>
      </c>
      <c r="K187" s="156">
        <f>+'Ongoing Monitoring'!S16</f>
        <v>4.0999999999999996</v>
      </c>
      <c r="L187" s="156">
        <f>+'Ongoing Monitoring'!T16</f>
        <v>4.0999999999999996</v>
      </c>
      <c r="M187" s="156">
        <f>+'Ongoing Monitoring'!U16</f>
        <v>4.0999999999999996</v>
      </c>
      <c r="N187" s="156">
        <f>+'Ongoing Monitoring'!V16</f>
        <v>4.0999999999999996</v>
      </c>
    </row>
    <row r="188" spans="3:14" x14ac:dyDescent="0.3">
      <c r="C188" s="156" t="s">
        <v>1585</v>
      </c>
      <c r="D188" s="156">
        <f>+'Ongoing Monitoring'!X16</f>
        <v>4.0999999999999996</v>
      </c>
      <c r="E188" s="156">
        <f>+'Ongoing Monitoring'!Y16</f>
        <v>4.0999999999999996</v>
      </c>
      <c r="F188" s="156">
        <f>+'Ongoing Monitoring'!Z16</f>
        <v>4.0999999999999996</v>
      </c>
      <c r="G188" s="156">
        <f>+'Ongoing Monitoring'!AA16</f>
        <v>4.0999999999999996</v>
      </c>
      <c r="H188" s="156">
        <f>+'Ongoing Monitoring'!AB16</f>
        <v>4.0999999999999996</v>
      </c>
      <c r="I188" s="156">
        <f>+'Ongoing Monitoring'!AC16</f>
        <v>4.0999999999999996</v>
      </c>
      <c r="J188" s="156">
        <f>+'Ongoing Monitoring'!AD16</f>
        <v>4.0999999999999996</v>
      </c>
      <c r="K188" s="156">
        <f>+'Ongoing Monitoring'!AE16</f>
        <v>4.0999999999999996</v>
      </c>
      <c r="L188" s="156">
        <f>+'Ongoing Monitoring'!AF16</f>
        <v>4.0999999999999996</v>
      </c>
      <c r="M188" s="156">
        <f>+'Ongoing Monitoring'!AG16</f>
        <v>4.0999999999999996</v>
      </c>
      <c r="N188" s="156">
        <f>+'Ongoing Monitoring'!AH16</f>
        <v>4.0999999999999996</v>
      </c>
    </row>
    <row r="189" spans="3:14" x14ac:dyDescent="0.3">
      <c r="C189" s="156" t="s">
        <v>1584</v>
      </c>
      <c r="D189" s="156">
        <f>+'Ongoing Monitoring'!AJ16</f>
        <v>4.0999999999999996</v>
      </c>
      <c r="E189" s="156">
        <f>+'Ongoing Monitoring'!AK16</f>
        <v>4.0999999999999996</v>
      </c>
      <c r="F189" s="156">
        <f>+'Ongoing Monitoring'!AL16</f>
        <v>4.0999999999999996</v>
      </c>
      <c r="G189" s="156">
        <f>+'Ongoing Monitoring'!AM16</f>
        <v>4.0999999999999996</v>
      </c>
      <c r="H189" s="156">
        <f>+'Ongoing Monitoring'!AN16</f>
        <v>4.0999999999999996</v>
      </c>
      <c r="I189" s="156">
        <f>+'Ongoing Monitoring'!AO16</f>
        <v>4.0999999999999996</v>
      </c>
      <c r="J189" s="156">
        <f>+'Ongoing Monitoring'!AP16</f>
        <v>4.0999999999999996</v>
      </c>
      <c r="K189" s="156">
        <f>+'Ongoing Monitoring'!AQ16</f>
        <v>4.0999999999999996</v>
      </c>
      <c r="L189" s="156">
        <f>+'Ongoing Monitoring'!AR16</f>
        <v>4.0999999999999996</v>
      </c>
      <c r="M189" s="156">
        <f>+'Ongoing Monitoring'!AS16</f>
        <v>4.0999999999999996</v>
      </c>
      <c r="N189" s="156">
        <f>+'Ongoing Monitoring'!AT16</f>
        <v>4.0999999999999996</v>
      </c>
    </row>
    <row r="190" spans="3:14" x14ac:dyDescent="0.3">
      <c r="C190" s="156" t="s">
        <v>1583</v>
      </c>
      <c r="D190" s="156">
        <f>+'Ongoing Monitoring'!AV16</f>
        <v>4.0999999999999996</v>
      </c>
      <c r="E190" s="156">
        <f>+'Ongoing Monitoring'!AW16</f>
        <v>4.0999999999999996</v>
      </c>
      <c r="F190" s="156">
        <f>+'Ongoing Monitoring'!AX16</f>
        <v>4.0999999999999996</v>
      </c>
      <c r="G190" s="156">
        <f>+'Ongoing Monitoring'!AY16</f>
        <v>4.0999999999999996</v>
      </c>
      <c r="H190" s="156">
        <f>+'Ongoing Monitoring'!AZ16</f>
        <v>4.0999999999999996</v>
      </c>
      <c r="I190" s="156">
        <f>+'Ongoing Monitoring'!BA16</f>
        <v>4.0999999999999996</v>
      </c>
      <c r="J190" s="156">
        <f>+'Ongoing Monitoring'!BB16</f>
        <v>4.0999999999999996</v>
      </c>
      <c r="K190" s="156">
        <f>+'Ongoing Monitoring'!BC16</f>
        <v>4.0999999999999996</v>
      </c>
      <c r="L190" s="156">
        <f>+'Ongoing Monitoring'!BD16</f>
        <v>4.0999999999999996</v>
      </c>
      <c r="M190" s="156">
        <f>+'Ongoing Monitoring'!BE16</f>
        <v>4.0999999999999996</v>
      </c>
      <c r="N190" s="156">
        <f>+'Ongoing Monitoring'!BF16</f>
        <v>4.0999999999999996</v>
      </c>
    </row>
    <row r="193" spans="3:14" x14ac:dyDescent="0.3">
      <c r="C193" s="179" t="s">
        <v>1582</v>
      </c>
    </row>
    <row r="194" spans="3:14" x14ac:dyDescent="0.3">
      <c r="D194" s="178">
        <f>E194-1</f>
        <v>2020</v>
      </c>
      <c r="E194" s="178">
        <f>F194-1</f>
        <v>2021</v>
      </c>
      <c r="F194" s="178">
        <f>G194-1</f>
        <v>2022</v>
      </c>
      <c r="G194" s="178">
        <v>2023</v>
      </c>
      <c r="H194" s="178">
        <f t="shared" ref="H194:N194" si="23">G194+1</f>
        <v>2024</v>
      </c>
      <c r="I194" s="178">
        <f t="shared" si="23"/>
        <v>2025</v>
      </c>
      <c r="J194" s="178">
        <f t="shared" si="23"/>
        <v>2026</v>
      </c>
      <c r="K194" s="178">
        <f t="shared" si="23"/>
        <v>2027</v>
      </c>
      <c r="L194" s="178">
        <f t="shared" si="23"/>
        <v>2028</v>
      </c>
      <c r="M194" s="178">
        <f t="shared" si="23"/>
        <v>2029</v>
      </c>
      <c r="N194" s="178">
        <f t="shared" si="23"/>
        <v>2030</v>
      </c>
    </row>
    <row r="195" spans="3:14" x14ac:dyDescent="0.3">
      <c r="C195" s="156" t="s">
        <v>1581</v>
      </c>
      <c r="D195" s="156">
        <f>+'Ongoing Monitoring'!L17</f>
        <v>10</v>
      </c>
      <c r="E195" s="156">
        <f>+'Ongoing Monitoring'!M17</f>
        <v>10</v>
      </c>
      <c r="F195" s="156">
        <f>+'Ongoing Monitoring'!N17</f>
        <v>10</v>
      </c>
      <c r="G195" s="156">
        <f>+'Ongoing Monitoring'!O17</f>
        <v>10</v>
      </c>
      <c r="H195" s="156">
        <f>+'Ongoing Monitoring'!P17</f>
        <v>10</v>
      </c>
      <c r="I195" s="156">
        <f>+'Ongoing Monitoring'!Q17</f>
        <v>10</v>
      </c>
      <c r="J195" s="156">
        <f>+'Ongoing Monitoring'!R17</f>
        <v>10</v>
      </c>
      <c r="K195" s="156">
        <f>+'Ongoing Monitoring'!S17</f>
        <v>10</v>
      </c>
      <c r="L195" s="156">
        <f>+'Ongoing Monitoring'!T17</f>
        <v>10</v>
      </c>
      <c r="M195" s="156">
        <f>+'Ongoing Monitoring'!U17</f>
        <v>10</v>
      </c>
      <c r="N195" s="156">
        <f>+'Ongoing Monitoring'!V17</f>
        <v>10</v>
      </c>
    </row>
    <row r="196" spans="3:14" x14ac:dyDescent="0.3">
      <c r="C196" s="156" t="s">
        <v>1580</v>
      </c>
      <c r="D196" s="156">
        <f>+'Ongoing Monitoring'!X17</f>
        <v>10</v>
      </c>
      <c r="E196" s="156">
        <f>+'Ongoing Monitoring'!Y17</f>
        <v>10</v>
      </c>
      <c r="F196" s="156">
        <f>+'Ongoing Monitoring'!Z17</f>
        <v>10</v>
      </c>
      <c r="G196" s="156">
        <f>+'Ongoing Monitoring'!AA17</f>
        <v>10</v>
      </c>
      <c r="H196" s="156">
        <f>+'Ongoing Monitoring'!AB17</f>
        <v>10</v>
      </c>
      <c r="I196" s="156">
        <f>+'Ongoing Monitoring'!AC17</f>
        <v>10</v>
      </c>
      <c r="J196" s="156">
        <f>+'Ongoing Monitoring'!AD17</f>
        <v>10</v>
      </c>
      <c r="K196" s="156">
        <f>+'Ongoing Monitoring'!AE17</f>
        <v>10</v>
      </c>
      <c r="L196" s="156">
        <f>+'Ongoing Monitoring'!AF17</f>
        <v>10</v>
      </c>
      <c r="M196" s="156">
        <f>+'Ongoing Monitoring'!AG17</f>
        <v>10</v>
      </c>
      <c r="N196" s="156">
        <f>+'Ongoing Monitoring'!AH17</f>
        <v>10</v>
      </c>
    </row>
    <row r="197" spans="3:14" x14ac:dyDescent="0.3">
      <c r="C197" s="156" t="s">
        <v>1579</v>
      </c>
      <c r="D197" s="156">
        <f>+'Ongoing Monitoring'!AJ17</f>
        <v>10</v>
      </c>
      <c r="E197" s="156">
        <f>+'Ongoing Monitoring'!AK17</f>
        <v>10</v>
      </c>
      <c r="F197" s="156">
        <f>+'Ongoing Monitoring'!AL17</f>
        <v>10</v>
      </c>
      <c r="G197" s="156">
        <f>+'Ongoing Monitoring'!AM17</f>
        <v>10</v>
      </c>
      <c r="H197" s="156">
        <f>+'Ongoing Monitoring'!AN17</f>
        <v>10</v>
      </c>
      <c r="I197" s="156">
        <f>+'Ongoing Monitoring'!AO17</f>
        <v>10</v>
      </c>
      <c r="J197" s="156">
        <f>+'Ongoing Monitoring'!AP17</f>
        <v>10</v>
      </c>
      <c r="K197" s="156">
        <f>+'Ongoing Monitoring'!AQ17</f>
        <v>10</v>
      </c>
      <c r="L197" s="156">
        <f>+'Ongoing Monitoring'!AR17</f>
        <v>10</v>
      </c>
      <c r="M197" s="156">
        <f>+'Ongoing Monitoring'!AS17</f>
        <v>10</v>
      </c>
      <c r="N197" s="156">
        <f>+'Ongoing Monitoring'!AT17</f>
        <v>10</v>
      </c>
    </row>
    <row r="198" spans="3:14" x14ac:dyDescent="0.3">
      <c r="C198" s="156" t="s">
        <v>1578</v>
      </c>
      <c r="D198" s="156">
        <f>+'Ongoing Monitoring'!AV17</f>
        <v>10</v>
      </c>
      <c r="E198" s="156">
        <f>+'Ongoing Monitoring'!AW17</f>
        <v>10</v>
      </c>
      <c r="F198" s="156">
        <f>+'Ongoing Monitoring'!AX17</f>
        <v>10</v>
      </c>
      <c r="G198" s="156">
        <f>+'Ongoing Monitoring'!AY17</f>
        <v>10</v>
      </c>
      <c r="H198" s="156">
        <f>+'Ongoing Monitoring'!AZ17</f>
        <v>10</v>
      </c>
      <c r="I198" s="156">
        <f>+'Ongoing Monitoring'!BA17</f>
        <v>10</v>
      </c>
      <c r="J198" s="156">
        <f>+'Ongoing Monitoring'!BB17</f>
        <v>10</v>
      </c>
      <c r="K198" s="156">
        <f>+'Ongoing Monitoring'!BC17</f>
        <v>10</v>
      </c>
      <c r="L198" s="156">
        <f>+'Ongoing Monitoring'!BD17</f>
        <v>10</v>
      </c>
      <c r="M198" s="156">
        <f>+'Ongoing Monitoring'!BE17</f>
        <v>10</v>
      </c>
      <c r="N198" s="156">
        <f>+'Ongoing Monitoring'!BF17</f>
        <v>10</v>
      </c>
    </row>
    <row r="201" spans="3:14" x14ac:dyDescent="0.3">
      <c r="C201" s="179" t="s">
        <v>1475</v>
      </c>
    </row>
    <row r="202" spans="3:14" x14ac:dyDescent="0.3">
      <c r="D202" s="178">
        <f>E202-1</f>
        <v>2020</v>
      </c>
      <c r="E202" s="178">
        <f>F202-1</f>
        <v>2021</v>
      </c>
      <c r="F202" s="178">
        <f>G202-1</f>
        <v>2022</v>
      </c>
      <c r="G202" s="178">
        <v>2023</v>
      </c>
      <c r="H202" s="178">
        <f t="shared" ref="H202:N202" si="24">G202+1</f>
        <v>2024</v>
      </c>
      <c r="I202" s="178">
        <f t="shared" si="24"/>
        <v>2025</v>
      </c>
      <c r="J202" s="178">
        <f t="shared" si="24"/>
        <v>2026</v>
      </c>
      <c r="K202" s="178">
        <f t="shared" si="24"/>
        <v>2027</v>
      </c>
      <c r="L202" s="178">
        <f t="shared" si="24"/>
        <v>2028</v>
      </c>
      <c r="M202" s="178">
        <f t="shared" si="24"/>
        <v>2029</v>
      </c>
      <c r="N202" s="178">
        <f t="shared" si="24"/>
        <v>2030</v>
      </c>
    </row>
    <row r="203" spans="3:14" x14ac:dyDescent="0.3">
      <c r="C203" s="156" t="s">
        <v>1577</v>
      </c>
      <c r="D203" s="156">
        <f>+'Ongoing Monitoring'!L18</f>
        <v>100</v>
      </c>
      <c r="E203" s="156">
        <f>+'Ongoing Monitoring'!M18</f>
        <v>100</v>
      </c>
      <c r="F203" s="156">
        <f>+'Ongoing Monitoring'!N18</f>
        <v>100</v>
      </c>
      <c r="G203" s="156">
        <f>+'Ongoing Monitoring'!O18</f>
        <v>100</v>
      </c>
      <c r="H203" s="156">
        <f>+'Ongoing Monitoring'!P18</f>
        <v>100</v>
      </c>
      <c r="I203" s="156">
        <f>+'Ongoing Monitoring'!Q18</f>
        <v>100</v>
      </c>
      <c r="J203" s="156">
        <f>+'Ongoing Monitoring'!R18</f>
        <v>100</v>
      </c>
      <c r="K203" s="156">
        <f>+'Ongoing Monitoring'!S18</f>
        <v>100</v>
      </c>
      <c r="L203" s="156">
        <f>+'Ongoing Monitoring'!T18</f>
        <v>100</v>
      </c>
      <c r="M203" s="156">
        <f>+'Ongoing Monitoring'!U18</f>
        <v>100</v>
      </c>
      <c r="N203" s="156">
        <f>+'Ongoing Monitoring'!V18</f>
        <v>100</v>
      </c>
    </row>
    <row r="209" spans="2:42" x14ac:dyDescent="0.3">
      <c r="B209" s="181" t="s">
        <v>1576</v>
      </c>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row>
    <row r="214" spans="2:42" x14ac:dyDescent="0.3">
      <c r="C214" s="179" t="s">
        <v>1476</v>
      </c>
    </row>
    <row r="215" spans="2:42" x14ac:dyDescent="0.3">
      <c r="D215" s="178">
        <f>E215-1</f>
        <v>2020</v>
      </c>
      <c r="E215" s="178">
        <f>F215-1</f>
        <v>2021</v>
      </c>
      <c r="F215" s="178">
        <f>G215-1</f>
        <v>2022</v>
      </c>
      <c r="G215" s="178">
        <v>2023</v>
      </c>
      <c r="H215" s="178">
        <f t="shared" ref="H215:N215" si="25">G215+1</f>
        <v>2024</v>
      </c>
      <c r="I215" s="178">
        <f t="shared" si="25"/>
        <v>2025</v>
      </c>
      <c r="J215" s="178">
        <f t="shared" si="25"/>
        <v>2026</v>
      </c>
      <c r="K215" s="178">
        <f t="shared" si="25"/>
        <v>2027</v>
      </c>
      <c r="L215" s="178">
        <f t="shared" si="25"/>
        <v>2028</v>
      </c>
      <c r="M215" s="178">
        <f t="shared" si="25"/>
        <v>2029</v>
      </c>
      <c r="N215" s="178">
        <f t="shared" si="25"/>
        <v>2030</v>
      </c>
    </row>
    <row r="216" spans="2:42" x14ac:dyDescent="0.3">
      <c r="C216" s="156" t="s">
        <v>1575</v>
      </c>
      <c r="D216" s="177">
        <f>+'Ongoing Monitoring'!L19</f>
        <v>0.15</v>
      </c>
      <c r="E216" s="177">
        <f>+'Ongoing Monitoring'!M19</f>
        <v>0.15</v>
      </c>
      <c r="F216" s="177">
        <f>+'Ongoing Monitoring'!N19</f>
        <v>0.15</v>
      </c>
      <c r="G216" s="177">
        <f>+'Ongoing Monitoring'!O19</f>
        <v>0.15</v>
      </c>
      <c r="H216" s="177">
        <f>+'Ongoing Monitoring'!P19</f>
        <v>0.15</v>
      </c>
      <c r="I216" s="177">
        <f>+'Ongoing Monitoring'!Q19</f>
        <v>0.15</v>
      </c>
      <c r="J216" s="177">
        <f>+'Ongoing Monitoring'!R19</f>
        <v>0.15</v>
      </c>
      <c r="K216" s="177">
        <f>+'Ongoing Monitoring'!S19</f>
        <v>0.15</v>
      </c>
      <c r="L216" s="177">
        <f>+'Ongoing Monitoring'!T19</f>
        <v>0.15</v>
      </c>
      <c r="M216" s="177">
        <f>+'Ongoing Monitoring'!U19</f>
        <v>0.15</v>
      </c>
      <c r="N216" s="177">
        <f>+'Ongoing Monitoring'!V19</f>
        <v>0.15</v>
      </c>
    </row>
    <row r="217" spans="2:42" x14ac:dyDescent="0.3">
      <c r="C217" s="156" t="s">
        <v>1574</v>
      </c>
      <c r="D217" s="177">
        <f>+'Ongoing Monitoring'!X19</f>
        <v>0.2</v>
      </c>
      <c r="E217" s="177">
        <f>+'Ongoing Monitoring'!Y19</f>
        <v>0.2</v>
      </c>
      <c r="F217" s="177">
        <f>+'Ongoing Monitoring'!Z19</f>
        <v>0.2</v>
      </c>
      <c r="G217" s="177">
        <f>+'Ongoing Monitoring'!AA19</f>
        <v>0.2</v>
      </c>
      <c r="H217" s="177">
        <f>+'Ongoing Monitoring'!AB19</f>
        <v>0.2</v>
      </c>
      <c r="I217" s="177">
        <f>+'Ongoing Monitoring'!AC19</f>
        <v>0.2</v>
      </c>
      <c r="J217" s="177">
        <f>+'Ongoing Monitoring'!AD19</f>
        <v>0.2</v>
      </c>
      <c r="K217" s="177">
        <f>+'Ongoing Monitoring'!AE19</f>
        <v>0.2</v>
      </c>
      <c r="L217" s="177">
        <f>+'Ongoing Monitoring'!AF19</f>
        <v>0.2</v>
      </c>
      <c r="M217" s="177">
        <f>+'Ongoing Monitoring'!AG19</f>
        <v>0.2</v>
      </c>
      <c r="N217" s="177">
        <f>+'Ongoing Monitoring'!AH19</f>
        <v>0.2</v>
      </c>
    </row>
    <row r="218" spans="2:42" x14ac:dyDescent="0.3">
      <c r="C218" s="156" t="s">
        <v>1573</v>
      </c>
      <c r="D218" s="177">
        <f>+'Ongoing Monitoring'!AJ19</f>
        <v>0.3</v>
      </c>
      <c r="E218" s="177">
        <f>+'Ongoing Monitoring'!AK19</f>
        <v>0.3</v>
      </c>
      <c r="F218" s="177">
        <f>+'Ongoing Monitoring'!AL19</f>
        <v>0.3</v>
      </c>
      <c r="G218" s="177">
        <f>+'Ongoing Monitoring'!AM19</f>
        <v>0.3</v>
      </c>
      <c r="H218" s="177">
        <f>+'Ongoing Monitoring'!AN19</f>
        <v>0.3</v>
      </c>
      <c r="I218" s="177">
        <f>+'Ongoing Monitoring'!AO19</f>
        <v>0.3</v>
      </c>
      <c r="J218" s="177">
        <f>+'Ongoing Monitoring'!AP19</f>
        <v>0.3</v>
      </c>
      <c r="K218" s="177">
        <f>+'Ongoing Monitoring'!AQ19</f>
        <v>0.3</v>
      </c>
      <c r="L218" s="177">
        <f>+'Ongoing Monitoring'!AR19</f>
        <v>0.3</v>
      </c>
      <c r="M218" s="177">
        <f>+'Ongoing Monitoring'!AS19</f>
        <v>0.3</v>
      </c>
      <c r="N218" s="177">
        <f>+'Ongoing Monitoring'!AT19</f>
        <v>0.3</v>
      </c>
    </row>
    <row r="223" spans="2:42" x14ac:dyDescent="0.3">
      <c r="C223" s="179" t="s">
        <v>1477</v>
      </c>
    </row>
    <row r="224" spans="2:42" x14ac:dyDescent="0.3">
      <c r="D224" s="178">
        <f>E224-1</f>
        <v>2020</v>
      </c>
      <c r="E224" s="178">
        <f>F224-1</f>
        <v>2021</v>
      </c>
      <c r="F224" s="178">
        <f>G224-1</f>
        <v>2022</v>
      </c>
      <c r="G224" s="178">
        <v>2023</v>
      </c>
      <c r="H224" s="178">
        <f t="shared" ref="H224:N224" si="26">G224+1</f>
        <v>2024</v>
      </c>
      <c r="I224" s="178">
        <f t="shared" si="26"/>
        <v>2025</v>
      </c>
      <c r="J224" s="178">
        <f t="shared" si="26"/>
        <v>2026</v>
      </c>
      <c r="K224" s="178">
        <f t="shared" si="26"/>
        <v>2027</v>
      </c>
      <c r="L224" s="178">
        <f t="shared" si="26"/>
        <v>2028</v>
      </c>
      <c r="M224" s="178">
        <f t="shared" si="26"/>
        <v>2029</v>
      </c>
      <c r="N224" s="178">
        <f t="shared" si="26"/>
        <v>2030</v>
      </c>
    </row>
    <row r="225" spans="2:42" x14ac:dyDescent="0.3">
      <c r="C225" s="156" t="s">
        <v>1575</v>
      </c>
      <c r="D225" s="177">
        <f>+'Ongoing Monitoring'!L20</f>
        <v>0.15</v>
      </c>
      <c r="E225" s="177">
        <f>+'Ongoing Monitoring'!M20</f>
        <v>0.15</v>
      </c>
      <c r="F225" s="177">
        <f>+'Ongoing Monitoring'!N20</f>
        <v>0.15</v>
      </c>
      <c r="G225" s="177">
        <f>+'Ongoing Monitoring'!O20</f>
        <v>0.15</v>
      </c>
      <c r="H225" s="177">
        <f>+'Ongoing Monitoring'!P20</f>
        <v>0.15</v>
      </c>
      <c r="I225" s="177">
        <f>+'Ongoing Monitoring'!Q20</f>
        <v>0.15</v>
      </c>
      <c r="J225" s="177">
        <f>+'Ongoing Monitoring'!R20</f>
        <v>0.15</v>
      </c>
      <c r="K225" s="177">
        <f>+'Ongoing Monitoring'!S20</f>
        <v>0.15</v>
      </c>
      <c r="L225" s="177">
        <f>+'Ongoing Monitoring'!T20</f>
        <v>0.15</v>
      </c>
      <c r="M225" s="177">
        <f>+'Ongoing Monitoring'!U20</f>
        <v>0.15</v>
      </c>
      <c r="N225" s="177">
        <f>+'Ongoing Monitoring'!V20</f>
        <v>0.15</v>
      </c>
    </row>
    <row r="226" spans="2:42" x14ac:dyDescent="0.3">
      <c r="C226" s="156" t="s">
        <v>1574</v>
      </c>
      <c r="D226" s="177">
        <f>+'Ongoing Monitoring'!X20</f>
        <v>0.2</v>
      </c>
      <c r="E226" s="177">
        <f>+'Ongoing Monitoring'!Y20</f>
        <v>0.2</v>
      </c>
      <c r="F226" s="177">
        <f>+'Ongoing Monitoring'!Z20</f>
        <v>0.2</v>
      </c>
      <c r="G226" s="177">
        <f>+'Ongoing Monitoring'!AA20</f>
        <v>0.2</v>
      </c>
      <c r="H226" s="177">
        <f>+'Ongoing Monitoring'!AB20</f>
        <v>0.2</v>
      </c>
      <c r="I226" s="177">
        <f>+'Ongoing Monitoring'!AC20</f>
        <v>0.2</v>
      </c>
      <c r="J226" s="177">
        <f>+'Ongoing Monitoring'!AD20</f>
        <v>0.2</v>
      </c>
      <c r="K226" s="177">
        <f>+'Ongoing Monitoring'!AE20</f>
        <v>0.2</v>
      </c>
      <c r="L226" s="177">
        <f>+'Ongoing Monitoring'!AF20</f>
        <v>0.2</v>
      </c>
      <c r="M226" s="177">
        <f>+'Ongoing Monitoring'!AG20</f>
        <v>0.2</v>
      </c>
      <c r="N226" s="177">
        <f>+'Ongoing Monitoring'!AH20</f>
        <v>0.2</v>
      </c>
    </row>
    <row r="227" spans="2:42" x14ac:dyDescent="0.3">
      <c r="C227" s="156" t="s">
        <v>1573</v>
      </c>
      <c r="D227" s="177">
        <f>+'Ongoing Monitoring'!AJ20</f>
        <v>0.3</v>
      </c>
      <c r="E227" s="177">
        <f>+'Ongoing Monitoring'!AK20</f>
        <v>0.3</v>
      </c>
      <c r="F227" s="177">
        <f>+'Ongoing Monitoring'!AL20</f>
        <v>0.3</v>
      </c>
      <c r="G227" s="177">
        <f>+'Ongoing Monitoring'!AM20</f>
        <v>0.3</v>
      </c>
      <c r="H227" s="177">
        <f>+'Ongoing Monitoring'!AN20</f>
        <v>0.3</v>
      </c>
      <c r="I227" s="177">
        <f>+'Ongoing Monitoring'!AO20</f>
        <v>0.3</v>
      </c>
      <c r="J227" s="177">
        <f>+'Ongoing Monitoring'!AP20</f>
        <v>0.3</v>
      </c>
      <c r="K227" s="177">
        <f>+'Ongoing Monitoring'!AQ20</f>
        <v>0.3</v>
      </c>
      <c r="L227" s="177">
        <f>+'Ongoing Monitoring'!AR20</f>
        <v>0.3</v>
      </c>
      <c r="M227" s="177">
        <f>+'Ongoing Monitoring'!AS20</f>
        <v>0.3</v>
      </c>
      <c r="N227" s="177">
        <f>+'Ongoing Monitoring'!AT20</f>
        <v>0.3</v>
      </c>
    </row>
    <row r="237" spans="2:42" x14ac:dyDescent="0.3">
      <c r="B237" s="181" t="s">
        <v>1572</v>
      </c>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row>
    <row r="241" spans="2:42" x14ac:dyDescent="0.3">
      <c r="C241" s="179" t="s">
        <v>1571</v>
      </c>
    </row>
    <row r="242" spans="2:42" x14ac:dyDescent="0.3">
      <c r="D242" s="178">
        <f>E242-1</f>
        <v>2020</v>
      </c>
      <c r="E242" s="178">
        <f>F242-1</f>
        <v>2021</v>
      </c>
      <c r="F242" s="178">
        <f>G242-1</f>
        <v>2022</v>
      </c>
      <c r="G242" s="178">
        <v>2023</v>
      </c>
      <c r="H242" s="178">
        <f t="shared" ref="H242:N242" si="27">G242+1</f>
        <v>2024</v>
      </c>
      <c r="I242" s="178">
        <f t="shared" si="27"/>
        <v>2025</v>
      </c>
      <c r="J242" s="178">
        <f t="shared" si="27"/>
        <v>2026</v>
      </c>
      <c r="K242" s="178">
        <f t="shared" si="27"/>
        <v>2027</v>
      </c>
      <c r="L242" s="178">
        <f t="shared" si="27"/>
        <v>2028</v>
      </c>
      <c r="M242" s="178">
        <f t="shared" si="27"/>
        <v>2029</v>
      </c>
      <c r="N242" s="178">
        <f t="shared" si="27"/>
        <v>2030</v>
      </c>
    </row>
    <row r="243" spans="2:42" x14ac:dyDescent="0.3">
      <c r="C243" s="182" t="s">
        <v>1530</v>
      </c>
      <c r="D243" s="177">
        <f>+'Ongoing Monitoring'!L21</f>
        <v>0.3</v>
      </c>
      <c r="E243" s="177">
        <f>+'Ongoing Monitoring'!M21</f>
        <v>0.3</v>
      </c>
      <c r="F243" s="177">
        <f>+'Ongoing Monitoring'!N21</f>
        <v>0.3</v>
      </c>
      <c r="G243" s="177">
        <f>+'Ongoing Monitoring'!O21</f>
        <v>0.3</v>
      </c>
      <c r="H243" s="177">
        <f>+'Ongoing Monitoring'!P21</f>
        <v>0.3</v>
      </c>
      <c r="I243" s="177">
        <f>+'Ongoing Monitoring'!Q21</f>
        <v>0.3</v>
      </c>
      <c r="J243" s="177">
        <f>+'Ongoing Monitoring'!R21</f>
        <v>0.3</v>
      </c>
      <c r="K243" s="177">
        <f>+'Ongoing Monitoring'!S21</f>
        <v>0.3</v>
      </c>
      <c r="L243" s="177">
        <f>+'Ongoing Monitoring'!T21</f>
        <v>0.3</v>
      </c>
      <c r="M243" s="177">
        <f>+'Ongoing Monitoring'!U21</f>
        <v>0.3</v>
      </c>
      <c r="N243" s="177">
        <f>+'Ongoing Monitoring'!V21</f>
        <v>0.3</v>
      </c>
    </row>
    <row r="244" spans="2:42" x14ac:dyDescent="0.3">
      <c r="C244" s="182" t="s">
        <v>1529</v>
      </c>
      <c r="D244" s="177">
        <f>+'Ongoing Monitoring'!X21</f>
        <v>0.2</v>
      </c>
      <c r="E244" s="177">
        <f>+'Ongoing Monitoring'!Y21</f>
        <v>0.22</v>
      </c>
      <c r="F244" s="177">
        <f>+'Ongoing Monitoring'!Z21</f>
        <v>0.24</v>
      </c>
      <c r="G244" s="177">
        <f>+'Ongoing Monitoring'!AA21</f>
        <v>0.26</v>
      </c>
      <c r="H244" s="177">
        <f>+'Ongoing Monitoring'!AB21</f>
        <v>0.28000000000000003</v>
      </c>
      <c r="I244" s="177">
        <f>+'Ongoing Monitoring'!AC21</f>
        <v>0.30000000000000004</v>
      </c>
      <c r="J244" s="177">
        <f>+'Ongoing Monitoring'!AD21</f>
        <v>0.32000000000000006</v>
      </c>
      <c r="K244" s="177">
        <f>+'Ongoing Monitoring'!AE21</f>
        <v>0.34000000000000008</v>
      </c>
      <c r="L244" s="177">
        <f>+'Ongoing Monitoring'!AF21</f>
        <v>0.3600000000000001</v>
      </c>
      <c r="M244" s="177">
        <f>+'Ongoing Monitoring'!AG21</f>
        <v>0.38000000000000012</v>
      </c>
      <c r="N244" s="177">
        <f>+'Ongoing Monitoring'!AH21</f>
        <v>0.40000000000000013</v>
      </c>
    </row>
    <row r="245" spans="2:42" x14ac:dyDescent="0.3">
      <c r="C245" s="156" t="s">
        <v>1528</v>
      </c>
      <c r="D245" s="177">
        <f>+'Ongoing Monitoring'!AJ21</f>
        <v>0.05</v>
      </c>
      <c r="E245" s="177">
        <f>+'Ongoing Monitoring'!AK21</f>
        <v>0.05</v>
      </c>
      <c r="F245" s="177">
        <f>+'Ongoing Monitoring'!AL21</f>
        <v>0.05</v>
      </c>
      <c r="G245" s="177">
        <f>+'Ongoing Monitoring'!AM21</f>
        <v>0.05</v>
      </c>
      <c r="H245" s="177">
        <f>+'Ongoing Monitoring'!AN21</f>
        <v>0.05</v>
      </c>
      <c r="I245" s="177">
        <f>+'Ongoing Monitoring'!AO21</f>
        <v>0.05</v>
      </c>
      <c r="J245" s="177">
        <f>+'Ongoing Monitoring'!AP21</f>
        <v>0.05</v>
      </c>
      <c r="K245" s="177">
        <f>+'Ongoing Monitoring'!AQ21</f>
        <v>0.05</v>
      </c>
      <c r="L245" s="177">
        <f>+'Ongoing Monitoring'!AR21</f>
        <v>0.05</v>
      </c>
      <c r="M245" s="177">
        <f>+'Ongoing Monitoring'!AS21</f>
        <v>0.05</v>
      </c>
      <c r="N245" s="177">
        <f>+'Ongoing Monitoring'!AT21</f>
        <v>0.05</v>
      </c>
    </row>
    <row r="253" spans="2:42" x14ac:dyDescent="0.3">
      <c r="B253" s="181" t="s">
        <v>1570</v>
      </c>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row>
    <row r="257" spans="3:14" x14ac:dyDescent="0.3">
      <c r="C257" s="179" t="s">
        <v>1569</v>
      </c>
    </row>
    <row r="258" spans="3:14" x14ac:dyDescent="0.3">
      <c r="D258" s="178">
        <f>E258-1</f>
        <v>2020</v>
      </c>
      <c r="E258" s="178">
        <f>F258-1</f>
        <v>2021</v>
      </c>
      <c r="F258" s="178">
        <f>G258-1</f>
        <v>2022</v>
      </c>
      <c r="G258" s="178">
        <v>2023</v>
      </c>
      <c r="H258" s="178">
        <f t="shared" ref="H258:N258" si="28">G258+1</f>
        <v>2024</v>
      </c>
      <c r="I258" s="178">
        <f t="shared" si="28"/>
        <v>2025</v>
      </c>
      <c r="J258" s="178">
        <f t="shared" si="28"/>
        <v>2026</v>
      </c>
      <c r="K258" s="178">
        <f t="shared" si="28"/>
        <v>2027</v>
      </c>
      <c r="L258" s="178">
        <f t="shared" si="28"/>
        <v>2028</v>
      </c>
      <c r="M258" s="178">
        <f t="shared" si="28"/>
        <v>2029</v>
      </c>
      <c r="N258" s="178">
        <f t="shared" si="28"/>
        <v>2030</v>
      </c>
    </row>
    <row r="259" spans="3:14" x14ac:dyDescent="0.3">
      <c r="C259" s="156" t="s">
        <v>1568</v>
      </c>
      <c r="D259" s="186">
        <f>+'Ongoing Monitoring'!L22</f>
        <v>100000</v>
      </c>
      <c r="E259" s="186">
        <f>+'Ongoing Monitoring'!M22</f>
        <v>95000</v>
      </c>
      <c r="F259" s="186">
        <f>+'Ongoing Monitoring'!N22</f>
        <v>90000</v>
      </c>
      <c r="G259" s="186">
        <f>+'Ongoing Monitoring'!O22</f>
        <v>85000</v>
      </c>
      <c r="H259" s="186">
        <f>+'Ongoing Monitoring'!P22</f>
        <v>80000</v>
      </c>
      <c r="I259" s="186">
        <f>+'Ongoing Monitoring'!Q22</f>
        <v>75000</v>
      </c>
      <c r="J259" s="186">
        <f>+'Ongoing Monitoring'!R22</f>
        <v>70000</v>
      </c>
      <c r="K259" s="186">
        <f>+'Ongoing Monitoring'!S22</f>
        <v>65000</v>
      </c>
      <c r="L259" s="186">
        <f>+'Ongoing Monitoring'!T22</f>
        <v>60000</v>
      </c>
      <c r="M259" s="186">
        <f>+'Ongoing Monitoring'!U22</f>
        <v>55000</v>
      </c>
      <c r="N259" s="186">
        <f>+'Ongoing Monitoring'!V22</f>
        <v>50000</v>
      </c>
    </row>
    <row r="260" spans="3:14" x14ac:dyDescent="0.3">
      <c r="C260" s="156" t="s">
        <v>1566</v>
      </c>
      <c r="D260" s="177">
        <f>+'Ongoing Monitoring'!AJ22</f>
        <v>0.1</v>
      </c>
      <c r="E260" s="177">
        <f>+'Ongoing Monitoring'!AK22</f>
        <v>0.1</v>
      </c>
      <c r="F260" s="177">
        <f>+'Ongoing Monitoring'!AL22</f>
        <v>0.1</v>
      </c>
      <c r="G260" s="177">
        <f>+'Ongoing Monitoring'!AM22</f>
        <v>0.1</v>
      </c>
      <c r="H260" s="177">
        <f>+'Ongoing Monitoring'!AN22</f>
        <v>0.1</v>
      </c>
      <c r="I260" s="177">
        <f>+'Ongoing Monitoring'!AO22</f>
        <v>0.1</v>
      </c>
      <c r="J260" s="177">
        <f>+'Ongoing Monitoring'!AP22</f>
        <v>0.1</v>
      </c>
      <c r="K260" s="177">
        <f>+'Ongoing Monitoring'!AQ22</f>
        <v>0.1</v>
      </c>
      <c r="L260" s="177">
        <f>+'Ongoing Monitoring'!AR22</f>
        <v>0.1</v>
      </c>
      <c r="M260" s="177">
        <f>+'Ongoing Monitoring'!AS22</f>
        <v>0.1</v>
      </c>
      <c r="N260" s="177">
        <f>+'Ongoing Monitoring'!AT22</f>
        <v>0.1</v>
      </c>
    </row>
    <row r="262" spans="3:14" x14ac:dyDescent="0.3">
      <c r="D262" s="178">
        <f>E262-1</f>
        <v>2020</v>
      </c>
      <c r="E262" s="178">
        <f>F262-1</f>
        <v>2021</v>
      </c>
      <c r="F262" s="178">
        <f>G262-1</f>
        <v>2022</v>
      </c>
      <c r="G262" s="178">
        <v>2023</v>
      </c>
      <c r="H262" s="178">
        <f t="shared" ref="H262:N262" si="29">G262+1</f>
        <v>2024</v>
      </c>
      <c r="I262" s="178">
        <f t="shared" si="29"/>
        <v>2025</v>
      </c>
      <c r="J262" s="178">
        <f t="shared" si="29"/>
        <v>2026</v>
      </c>
      <c r="K262" s="178">
        <f t="shared" si="29"/>
        <v>2027</v>
      </c>
      <c r="L262" s="178">
        <f t="shared" si="29"/>
        <v>2028</v>
      </c>
      <c r="M262" s="178">
        <f t="shared" si="29"/>
        <v>2029</v>
      </c>
      <c r="N262" s="178">
        <f t="shared" si="29"/>
        <v>2030</v>
      </c>
    </row>
    <row r="263" spans="3:14" x14ac:dyDescent="0.3">
      <c r="C263" s="156" t="s">
        <v>1567</v>
      </c>
      <c r="D263" s="186">
        <f>+'Ongoing Monitoring'!X22</f>
        <v>100000</v>
      </c>
      <c r="E263" s="186">
        <f>+'Ongoing Monitoring'!Y22</f>
        <v>95000</v>
      </c>
      <c r="F263" s="186">
        <f>+'Ongoing Monitoring'!Z22</f>
        <v>90000</v>
      </c>
      <c r="G263" s="186">
        <f>+'Ongoing Monitoring'!AA22</f>
        <v>85000</v>
      </c>
      <c r="H263" s="186">
        <f>+'Ongoing Monitoring'!AB22</f>
        <v>80000</v>
      </c>
      <c r="I263" s="186">
        <f>+'Ongoing Monitoring'!AC22</f>
        <v>75000</v>
      </c>
      <c r="J263" s="186">
        <f>+'Ongoing Monitoring'!AD22</f>
        <v>70000</v>
      </c>
      <c r="K263" s="186">
        <f>+'Ongoing Monitoring'!AE22</f>
        <v>65000</v>
      </c>
      <c r="L263" s="186">
        <f>+'Ongoing Monitoring'!AF22</f>
        <v>60000</v>
      </c>
      <c r="M263" s="186">
        <f>+'Ongoing Monitoring'!AG22</f>
        <v>55000</v>
      </c>
      <c r="N263" s="186">
        <f>+'Ongoing Monitoring'!AH22</f>
        <v>50000</v>
      </c>
    </row>
    <row r="264" spans="3:14" x14ac:dyDescent="0.3">
      <c r="C264" s="156" t="s">
        <v>1566</v>
      </c>
      <c r="D264" s="177">
        <f>+'Ongoing Monitoring'!AV22</f>
        <v>0.1</v>
      </c>
      <c r="E264" s="177">
        <f>+'Ongoing Monitoring'!AW22</f>
        <v>0.1</v>
      </c>
      <c r="F264" s="177">
        <f>+'Ongoing Monitoring'!AX22</f>
        <v>0.1</v>
      </c>
      <c r="G264" s="177">
        <f>+'Ongoing Monitoring'!AY22</f>
        <v>0.1</v>
      </c>
      <c r="H264" s="177">
        <f>+'Ongoing Monitoring'!AZ22</f>
        <v>0.1</v>
      </c>
      <c r="I264" s="177">
        <f>+'Ongoing Monitoring'!BA22</f>
        <v>0.1</v>
      </c>
      <c r="J264" s="177">
        <f>+'Ongoing Monitoring'!BB22</f>
        <v>0.1</v>
      </c>
      <c r="K264" s="177">
        <f>+'Ongoing Monitoring'!BC22</f>
        <v>0.1</v>
      </c>
      <c r="L264" s="177">
        <f>+'Ongoing Monitoring'!BD22</f>
        <v>0.1</v>
      </c>
      <c r="M264" s="177">
        <f>+'Ongoing Monitoring'!BE22</f>
        <v>0.1</v>
      </c>
      <c r="N264" s="177">
        <f>+'Ongoing Monitoring'!BF22</f>
        <v>0.1</v>
      </c>
    </row>
    <row r="267" spans="3:14" x14ac:dyDescent="0.3">
      <c r="C267" s="179" t="s">
        <v>1449</v>
      </c>
    </row>
    <row r="268" spans="3:14" x14ac:dyDescent="0.3">
      <c r="D268" s="178">
        <f>E268-1</f>
        <v>2020</v>
      </c>
      <c r="E268" s="178">
        <f>F268-1</f>
        <v>2021</v>
      </c>
      <c r="F268" s="178">
        <f>G268-1</f>
        <v>2022</v>
      </c>
      <c r="G268" s="178">
        <v>2023</v>
      </c>
      <c r="H268" s="178">
        <f t="shared" ref="H268:N268" si="30">G268+1</f>
        <v>2024</v>
      </c>
      <c r="I268" s="178">
        <f t="shared" si="30"/>
        <v>2025</v>
      </c>
      <c r="J268" s="178">
        <f t="shared" si="30"/>
        <v>2026</v>
      </c>
      <c r="K268" s="178">
        <f t="shared" si="30"/>
        <v>2027</v>
      </c>
      <c r="L268" s="178">
        <f t="shared" si="30"/>
        <v>2028</v>
      </c>
      <c r="M268" s="178">
        <f t="shared" si="30"/>
        <v>2029</v>
      </c>
      <c r="N268" s="178">
        <f t="shared" si="30"/>
        <v>2030</v>
      </c>
    </row>
    <row r="269" spans="3:14" x14ac:dyDescent="0.3">
      <c r="C269" s="156" t="s">
        <v>1494</v>
      </c>
      <c r="D269" s="184">
        <f>+'Ongoing Monitoring'!L24</f>
        <v>0.8</v>
      </c>
      <c r="E269" s="184">
        <f>+'Ongoing Monitoring'!M24</f>
        <v>0.81</v>
      </c>
      <c r="F269" s="184">
        <f>+'Ongoing Monitoring'!N24</f>
        <v>0.82000000000000006</v>
      </c>
      <c r="G269" s="184">
        <f>+'Ongoing Monitoring'!O24</f>
        <v>0.83000000000000007</v>
      </c>
      <c r="H269" s="184">
        <f>+'Ongoing Monitoring'!P24</f>
        <v>0.84000000000000008</v>
      </c>
      <c r="I269" s="184">
        <f>+'Ongoing Monitoring'!Q24</f>
        <v>0.85000000000000009</v>
      </c>
      <c r="J269" s="184">
        <f>+'Ongoing Monitoring'!R24</f>
        <v>0.8600000000000001</v>
      </c>
      <c r="K269" s="184">
        <f>+'Ongoing Monitoring'!S24</f>
        <v>0.87000000000000011</v>
      </c>
      <c r="L269" s="184">
        <f>+'Ongoing Monitoring'!T24</f>
        <v>0.88000000000000012</v>
      </c>
      <c r="M269" s="184">
        <f>+'Ongoing Monitoring'!U24</f>
        <v>0.89000000000000012</v>
      </c>
      <c r="N269" s="184">
        <f>+'Ongoing Monitoring'!V24</f>
        <v>0.90000000000000013</v>
      </c>
    </row>
    <row r="270" spans="3:14" x14ac:dyDescent="0.3">
      <c r="D270" s="185"/>
      <c r="E270" s="185"/>
      <c r="F270" s="185"/>
      <c r="G270" s="185"/>
      <c r="H270" s="185"/>
      <c r="I270" s="185"/>
      <c r="J270" s="185"/>
      <c r="K270" s="185"/>
      <c r="L270" s="185"/>
      <c r="M270" s="185"/>
      <c r="N270" s="185"/>
    </row>
    <row r="272" spans="3:14" x14ac:dyDescent="0.3">
      <c r="C272" s="179" t="s">
        <v>1450</v>
      </c>
    </row>
    <row r="273" spans="2:42" x14ac:dyDescent="0.3">
      <c r="D273" s="178">
        <f>E273-1</f>
        <v>2020</v>
      </c>
      <c r="E273" s="178">
        <f>F273-1</f>
        <v>2021</v>
      </c>
      <c r="F273" s="178">
        <f>G273-1</f>
        <v>2022</v>
      </c>
      <c r="G273" s="178">
        <v>2023</v>
      </c>
      <c r="H273" s="178">
        <f t="shared" ref="H273:N273" si="31">G273+1</f>
        <v>2024</v>
      </c>
      <c r="I273" s="178">
        <f t="shared" si="31"/>
        <v>2025</v>
      </c>
      <c r="J273" s="178">
        <f t="shared" si="31"/>
        <v>2026</v>
      </c>
      <c r="K273" s="178">
        <f t="shared" si="31"/>
        <v>2027</v>
      </c>
      <c r="L273" s="178">
        <f t="shared" si="31"/>
        <v>2028</v>
      </c>
      <c r="M273" s="178">
        <f t="shared" si="31"/>
        <v>2029</v>
      </c>
      <c r="N273" s="178">
        <f t="shared" si="31"/>
        <v>2030</v>
      </c>
    </row>
    <row r="274" spans="2:42" x14ac:dyDescent="0.3">
      <c r="C274" s="156" t="s">
        <v>1495</v>
      </c>
      <c r="D274" s="156">
        <f>+'Ongoing Monitoring'!L25</f>
        <v>15</v>
      </c>
      <c r="E274" s="156">
        <f>+'Ongoing Monitoring'!M25</f>
        <v>14</v>
      </c>
      <c r="F274" s="156">
        <f>+'Ongoing Monitoring'!N25</f>
        <v>13</v>
      </c>
      <c r="G274" s="156">
        <f>+'Ongoing Monitoring'!O25</f>
        <v>12</v>
      </c>
      <c r="H274" s="156">
        <f>+'Ongoing Monitoring'!P25</f>
        <v>11</v>
      </c>
      <c r="I274" s="156">
        <f>+'Ongoing Monitoring'!Q25</f>
        <v>10</v>
      </c>
      <c r="J274" s="156">
        <f>+'Ongoing Monitoring'!R25</f>
        <v>9</v>
      </c>
      <c r="K274" s="156">
        <f>+'Ongoing Monitoring'!S25</f>
        <v>8</v>
      </c>
      <c r="L274" s="156">
        <f>+'Ongoing Monitoring'!T25</f>
        <v>7</v>
      </c>
      <c r="M274" s="156">
        <f>+'Ongoing Monitoring'!U25</f>
        <v>6</v>
      </c>
      <c r="N274" s="156">
        <f>+'Ongoing Monitoring'!V25</f>
        <v>5</v>
      </c>
    </row>
    <row r="279" spans="2:42" x14ac:dyDescent="0.3">
      <c r="B279" s="181" t="s">
        <v>1565</v>
      </c>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row>
    <row r="281" spans="2:42" x14ac:dyDescent="0.3">
      <c r="C281" s="181" t="s">
        <v>1564</v>
      </c>
      <c r="D281" s="180"/>
      <c r="E281" s="180"/>
      <c r="F281" s="180"/>
      <c r="G281" s="180"/>
      <c r="H281" s="180"/>
      <c r="I281" s="180"/>
      <c r="J281" s="180"/>
      <c r="K281" s="180"/>
      <c r="L281" s="180"/>
      <c r="M281" s="180"/>
      <c r="N281" s="180"/>
      <c r="O281" s="180"/>
      <c r="P281" s="180"/>
      <c r="Q281" s="180"/>
      <c r="R281" s="180"/>
      <c r="S281" s="180"/>
      <c r="T281" s="180"/>
      <c r="U281" s="180"/>
      <c r="V281" s="180"/>
      <c r="W281" s="180"/>
      <c r="X281" s="180"/>
    </row>
    <row r="283" spans="2:42" x14ac:dyDescent="0.3">
      <c r="C283" s="179" t="s">
        <v>1563</v>
      </c>
    </row>
    <row r="284" spans="2:42" x14ac:dyDescent="0.3">
      <c r="D284" s="178">
        <f>E284-1</f>
        <v>2020</v>
      </c>
      <c r="E284" s="178">
        <f>F284-1</f>
        <v>2021</v>
      </c>
      <c r="F284" s="178">
        <f>G284-1</f>
        <v>2022</v>
      </c>
      <c r="G284" s="178">
        <v>2023</v>
      </c>
      <c r="H284" s="178">
        <f t="shared" ref="H284:N284" si="32">G284+1</f>
        <v>2024</v>
      </c>
      <c r="I284" s="178">
        <f t="shared" si="32"/>
        <v>2025</v>
      </c>
      <c r="J284" s="178">
        <f t="shared" si="32"/>
        <v>2026</v>
      </c>
      <c r="K284" s="178">
        <f t="shared" si="32"/>
        <v>2027</v>
      </c>
      <c r="L284" s="178">
        <f t="shared" si="32"/>
        <v>2028</v>
      </c>
      <c r="M284" s="178">
        <f t="shared" si="32"/>
        <v>2029</v>
      </c>
      <c r="N284" s="178">
        <f t="shared" si="32"/>
        <v>2030</v>
      </c>
    </row>
    <row r="285" spans="2:42" x14ac:dyDescent="0.3">
      <c r="C285" s="156" t="s">
        <v>1496</v>
      </c>
      <c r="D285" s="177">
        <f>+'Ongoing Monitoring'!L26</f>
        <v>0.2</v>
      </c>
      <c r="E285" s="177">
        <f>+'Ongoing Monitoring'!M26</f>
        <v>0.19</v>
      </c>
      <c r="F285" s="177">
        <f>+'Ongoing Monitoring'!N26</f>
        <v>0.18</v>
      </c>
      <c r="G285" s="177">
        <f>+'Ongoing Monitoring'!O26</f>
        <v>0.16999999999999998</v>
      </c>
      <c r="H285" s="177">
        <f>+'Ongoing Monitoring'!P26</f>
        <v>0.15999999999999998</v>
      </c>
      <c r="I285" s="177">
        <f>+'Ongoing Monitoring'!Q26</f>
        <v>0.14999999999999997</v>
      </c>
      <c r="J285" s="177">
        <f>+'Ongoing Monitoring'!R26</f>
        <v>0.13999999999999996</v>
      </c>
      <c r="K285" s="177">
        <f>+'Ongoing Monitoring'!S26</f>
        <v>0.12999999999999995</v>
      </c>
      <c r="L285" s="177">
        <f>+'Ongoing Monitoring'!T26</f>
        <v>0.11999999999999995</v>
      </c>
      <c r="M285" s="177">
        <f>+'Ongoing Monitoring'!U26</f>
        <v>0.10999999999999996</v>
      </c>
      <c r="N285" s="177">
        <f>+'Ongoing Monitoring'!V26</f>
        <v>9.9999999999999964E-2</v>
      </c>
    </row>
    <row r="286" spans="2:42" x14ac:dyDescent="0.3">
      <c r="D286" s="177"/>
      <c r="E286" s="177"/>
      <c r="F286" s="177"/>
      <c r="G286" s="177"/>
      <c r="H286" s="177"/>
      <c r="I286" s="177"/>
      <c r="J286" s="177"/>
      <c r="K286" s="177"/>
      <c r="L286" s="177"/>
      <c r="M286" s="177"/>
      <c r="N286" s="177"/>
    </row>
    <row r="288" spans="2:42" x14ac:dyDescent="0.3">
      <c r="C288" s="179" t="s">
        <v>1497</v>
      </c>
    </row>
    <row r="289" spans="3:24" x14ac:dyDescent="0.3">
      <c r="D289" s="178">
        <f>E289-1</f>
        <v>2020</v>
      </c>
      <c r="E289" s="178">
        <f>F289-1</f>
        <v>2021</v>
      </c>
      <c r="F289" s="178">
        <f>G289-1</f>
        <v>2022</v>
      </c>
      <c r="G289" s="178">
        <v>2023</v>
      </c>
      <c r="H289" s="178">
        <f t="shared" ref="H289:N289" si="33">G289+1</f>
        <v>2024</v>
      </c>
      <c r="I289" s="178">
        <f t="shared" si="33"/>
        <v>2025</v>
      </c>
      <c r="J289" s="178">
        <f t="shared" si="33"/>
        <v>2026</v>
      </c>
      <c r="K289" s="178">
        <f t="shared" si="33"/>
        <v>2027</v>
      </c>
      <c r="L289" s="178">
        <f t="shared" si="33"/>
        <v>2028</v>
      </c>
      <c r="M289" s="178">
        <f t="shared" si="33"/>
        <v>2029</v>
      </c>
      <c r="N289" s="178">
        <f t="shared" si="33"/>
        <v>2030</v>
      </c>
    </row>
    <row r="290" spans="3:24" x14ac:dyDescent="0.3">
      <c r="C290" s="156" t="s">
        <v>1497</v>
      </c>
      <c r="D290" s="177">
        <f>+'Ongoing Monitoring'!X26</f>
        <v>0.95</v>
      </c>
      <c r="E290" s="177">
        <f>+'Ongoing Monitoring'!Y26</f>
        <v>0.95</v>
      </c>
      <c r="F290" s="177">
        <f>+'Ongoing Monitoring'!Z26</f>
        <v>0.95</v>
      </c>
      <c r="G290" s="177">
        <f>+'Ongoing Monitoring'!AA26</f>
        <v>0.95</v>
      </c>
      <c r="H290" s="177">
        <f>+'Ongoing Monitoring'!AB26</f>
        <v>0.95</v>
      </c>
      <c r="I290" s="177">
        <f>+'Ongoing Monitoring'!AC26</f>
        <v>0.95</v>
      </c>
      <c r="J290" s="177">
        <f>+'Ongoing Monitoring'!AD26</f>
        <v>0.95</v>
      </c>
      <c r="K290" s="177">
        <f>+'Ongoing Monitoring'!AE26</f>
        <v>0.95</v>
      </c>
      <c r="L290" s="177">
        <f>+'Ongoing Monitoring'!AF26</f>
        <v>0.95</v>
      </c>
      <c r="M290" s="177">
        <f>+'Ongoing Monitoring'!AG26</f>
        <v>0.95</v>
      </c>
      <c r="N290" s="177">
        <f>+'Ongoing Monitoring'!AH26</f>
        <v>0.95</v>
      </c>
    </row>
    <row r="291" spans="3:24" x14ac:dyDescent="0.3">
      <c r="D291" s="177"/>
      <c r="E291" s="177"/>
      <c r="F291" s="177"/>
      <c r="G291" s="177"/>
      <c r="H291" s="177"/>
      <c r="I291" s="177"/>
      <c r="J291" s="177"/>
      <c r="K291" s="177"/>
      <c r="L291" s="177"/>
      <c r="M291" s="177"/>
      <c r="N291" s="177"/>
    </row>
    <row r="293" spans="3:24" x14ac:dyDescent="0.3">
      <c r="C293" s="179" t="s">
        <v>1498</v>
      </c>
    </row>
    <row r="294" spans="3:24" x14ac:dyDescent="0.3">
      <c r="D294" s="178">
        <f>E294-1</f>
        <v>2020</v>
      </c>
      <c r="E294" s="178">
        <f>F294-1</f>
        <v>2021</v>
      </c>
      <c r="F294" s="178">
        <f>G294-1</f>
        <v>2022</v>
      </c>
      <c r="G294" s="178">
        <v>2023</v>
      </c>
      <c r="H294" s="178">
        <f t="shared" ref="H294:N294" si="34">G294+1</f>
        <v>2024</v>
      </c>
      <c r="I294" s="178">
        <f t="shared" si="34"/>
        <v>2025</v>
      </c>
      <c r="J294" s="178">
        <f t="shared" si="34"/>
        <v>2026</v>
      </c>
      <c r="K294" s="178">
        <f t="shared" si="34"/>
        <v>2027</v>
      </c>
      <c r="L294" s="178">
        <f t="shared" si="34"/>
        <v>2028</v>
      </c>
      <c r="M294" s="178">
        <f t="shared" si="34"/>
        <v>2029</v>
      </c>
      <c r="N294" s="178">
        <f t="shared" si="34"/>
        <v>2030</v>
      </c>
    </row>
    <row r="295" spans="3:24" x14ac:dyDescent="0.3">
      <c r="C295" s="156" t="s">
        <v>1498</v>
      </c>
      <c r="D295" s="177">
        <f>+'Ongoing Monitoring'!AJ26</f>
        <v>0.65</v>
      </c>
      <c r="E295" s="177">
        <f>+'Ongoing Monitoring'!AK26</f>
        <v>0.65</v>
      </c>
      <c r="F295" s="177">
        <f>+'Ongoing Monitoring'!AL26</f>
        <v>0.65</v>
      </c>
      <c r="G295" s="177">
        <f>+'Ongoing Monitoring'!AM26</f>
        <v>0.65</v>
      </c>
      <c r="H295" s="177">
        <f>+'Ongoing Monitoring'!AN26</f>
        <v>0.65</v>
      </c>
      <c r="I295" s="177">
        <f>+'Ongoing Monitoring'!AO26</f>
        <v>0.65</v>
      </c>
      <c r="J295" s="177">
        <f>+'Ongoing Monitoring'!AP26</f>
        <v>0.65</v>
      </c>
      <c r="K295" s="177">
        <f>+'Ongoing Monitoring'!AQ26</f>
        <v>0.65</v>
      </c>
      <c r="L295" s="177">
        <f>+'Ongoing Monitoring'!AR26</f>
        <v>0.65</v>
      </c>
      <c r="M295" s="177">
        <f>+'Ongoing Monitoring'!AS26</f>
        <v>0.65</v>
      </c>
      <c r="N295" s="177">
        <f>+'Ongoing Monitoring'!AT26</f>
        <v>0.65</v>
      </c>
    </row>
    <row r="298" spans="3:24" x14ac:dyDescent="0.3">
      <c r="C298" s="181" t="s">
        <v>1451</v>
      </c>
      <c r="D298" s="180"/>
      <c r="E298" s="180"/>
      <c r="F298" s="180"/>
      <c r="G298" s="180"/>
      <c r="H298" s="180"/>
      <c r="I298" s="180"/>
      <c r="J298" s="180"/>
      <c r="K298" s="180"/>
      <c r="L298" s="180"/>
      <c r="M298" s="180"/>
      <c r="N298" s="180"/>
      <c r="O298" s="180"/>
      <c r="P298" s="180"/>
      <c r="Q298" s="180"/>
      <c r="R298" s="180"/>
      <c r="S298" s="180"/>
      <c r="T298" s="180"/>
      <c r="U298" s="180"/>
      <c r="V298" s="180"/>
      <c r="W298" s="180"/>
      <c r="X298" s="180"/>
    </row>
    <row r="300" spans="3:24" x14ac:dyDescent="0.3">
      <c r="C300" s="183" t="s">
        <v>1501</v>
      </c>
    </row>
    <row r="301" spans="3:24" x14ac:dyDescent="0.3">
      <c r="D301" s="178">
        <f>E301-1</f>
        <v>2020</v>
      </c>
      <c r="E301" s="178">
        <f>F301-1</f>
        <v>2021</v>
      </c>
      <c r="F301" s="178">
        <f>G301-1</f>
        <v>2022</v>
      </c>
      <c r="G301" s="178">
        <v>2023</v>
      </c>
      <c r="H301" s="178">
        <f t="shared" ref="H301:N301" si="35">G301+1</f>
        <v>2024</v>
      </c>
      <c r="I301" s="178">
        <f t="shared" si="35"/>
        <v>2025</v>
      </c>
      <c r="J301" s="178">
        <f t="shared" si="35"/>
        <v>2026</v>
      </c>
      <c r="K301" s="178">
        <f t="shared" si="35"/>
        <v>2027</v>
      </c>
      <c r="L301" s="178">
        <f t="shared" si="35"/>
        <v>2028</v>
      </c>
      <c r="M301" s="178">
        <f t="shared" si="35"/>
        <v>2029</v>
      </c>
      <c r="N301" s="178">
        <f t="shared" si="35"/>
        <v>2030</v>
      </c>
    </row>
    <row r="302" spans="3:24" x14ac:dyDescent="0.3">
      <c r="C302" s="182" t="s">
        <v>1501</v>
      </c>
      <c r="D302" s="184">
        <f>+'Ongoing Monitoring'!L27</f>
        <v>0.4</v>
      </c>
      <c r="E302" s="184">
        <f>+'Ongoing Monitoring'!M27</f>
        <v>0.41000000000000003</v>
      </c>
      <c r="F302" s="184">
        <f>+'Ongoing Monitoring'!N27</f>
        <v>0.42000000000000004</v>
      </c>
      <c r="G302" s="184">
        <f>+'Ongoing Monitoring'!O27</f>
        <v>0.43000000000000005</v>
      </c>
      <c r="H302" s="184">
        <f>+'Ongoing Monitoring'!P27</f>
        <v>0.44000000000000006</v>
      </c>
      <c r="I302" s="184">
        <f>+'Ongoing Monitoring'!Q27</f>
        <v>0.45000000000000007</v>
      </c>
      <c r="J302" s="184">
        <f>+'Ongoing Monitoring'!R27</f>
        <v>0.46000000000000008</v>
      </c>
      <c r="K302" s="184">
        <f>+'Ongoing Monitoring'!S27</f>
        <v>0.47000000000000008</v>
      </c>
      <c r="L302" s="184">
        <f>+'Ongoing Monitoring'!T27</f>
        <v>0.48000000000000009</v>
      </c>
      <c r="M302" s="184">
        <f>+'Ongoing Monitoring'!U27</f>
        <v>0.4900000000000001</v>
      </c>
      <c r="N302" s="184">
        <f>+'Ongoing Monitoring'!V27</f>
        <v>0.50000000000000011</v>
      </c>
    </row>
    <row r="304" spans="3:24" x14ac:dyDescent="0.3">
      <c r="C304" s="183" t="s">
        <v>1562</v>
      </c>
    </row>
    <row r="305" spans="3:24" x14ac:dyDescent="0.3">
      <c r="D305" s="178">
        <f>E305-1</f>
        <v>2020</v>
      </c>
      <c r="E305" s="178">
        <f>F305-1</f>
        <v>2021</v>
      </c>
      <c r="F305" s="178">
        <f>G305-1</f>
        <v>2022</v>
      </c>
      <c r="G305" s="178">
        <v>2023</v>
      </c>
      <c r="H305" s="178">
        <f t="shared" ref="H305:N305" si="36">G305+1</f>
        <v>2024</v>
      </c>
      <c r="I305" s="178">
        <f t="shared" si="36"/>
        <v>2025</v>
      </c>
      <c r="J305" s="178">
        <f t="shared" si="36"/>
        <v>2026</v>
      </c>
      <c r="K305" s="178">
        <f t="shared" si="36"/>
        <v>2027</v>
      </c>
      <c r="L305" s="178">
        <f t="shared" si="36"/>
        <v>2028</v>
      </c>
      <c r="M305" s="178">
        <f t="shared" si="36"/>
        <v>2029</v>
      </c>
      <c r="N305" s="178">
        <f t="shared" si="36"/>
        <v>2030</v>
      </c>
    </row>
    <row r="306" spans="3:24" x14ac:dyDescent="0.3">
      <c r="C306" s="156" t="s">
        <v>1561</v>
      </c>
      <c r="D306" s="177">
        <f>+'Ongoing Monitoring'!X27</f>
        <v>0.2</v>
      </c>
      <c r="E306" s="177">
        <f>+'Ongoing Monitoring'!Y27</f>
        <v>0.2</v>
      </c>
      <c r="F306" s="177">
        <f>+'Ongoing Monitoring'!Z27</f>
        <v>0.2</v>
      </c>
      <c r="G306" s="177">
        <f>+'Ongoing Monitoring'!AA27</f>
        <v>0.2</v>
      </c>
      <c r="H306" s="177">
        <f>+'Ongoing Monitoring'!AB27</f>
        <v>0.2</v>
      </c>
      <c r="I306" s="177">
        <f>+'Ongoing Monitoring'!AC27</f>
        <v>0.2</v>
      </c>
      <c r="J306" s="177">
        <f>+'Ongoing Monitoring'!AD27</f>
        <v>0.2</v>
      </c>
      <c r="K306" s="177">
        <f>+'Ongoing Monitoring'!AE27</f>
        <v>0.2</v>
      </c>
      <c r="L306" s="177">
        <f>+'Ongoing Monitoring'!AF27</f>
        <v>0.2</v>
      </c>
      <c r="M306" s="177">
        <f>+'Ongoing Monitoring'!AG27</f>
        <v>0.2</v>
      </c>
      <c r="N306" s="177">
        <f>+'Ongoing Monitoring'!AH27</f>
        <v>0.2</v>
      </c>
    </row>
    <row r="307" spans="3:24" x14ac:dyDescent="0.3">
      <c r="C307" s="156" t="s">
        <v>1560</v>
      </c>
      <c r="D307" s="177">
        <f>+'Ongoing Monitoring'!AJ27</f>
        <v>0.1</v>
      </c>
      <c r="E307" s="177">
        <f>+'Ongoing Monitoring'!AK27</f>
        <v>0.1</v>
      </c>
      <c r="F307" s="177">
        <f>+'Ongoing Monitoring'!AL27</f>
        <v>0.1</v>
      </c>
      <c r="G307" s="177">
        <f>+'Ongoing Monitoring'!AM27</f>
        <v>0.1</v>
      </c>
      <c r="H307" s="177">
        <f>+'Ongoing Monitoring'!AN27</f>
        <v>0.1</v>
      </c>
      <c r="I307" s="177">
        <f>+'Ongoing Monitoring'!AO27</f>
        <v>0.1</v>
      </c>
      <c r="J307" s="177">
        <f>+'Ongoing Monitoring'!AP27</f>
        <v>0.1</v>
      </c>
      <c r="K307" s="177">
        <f>+'Ongoing Monitoring'!AQ27</f>
        <v>0.1</v>
      </c>
      <c r="L307" s="177">
        <f>+'Ongoing Monitoring'!AR27</f>
        <v>0.1</v>
      </c>
      <c r="M307" s="177">
        <f>+'Ongoing Monitoring'!AS27</f>
        <v>0.1</v>
      </c>
      <c r="N307" s="177">
        <f>+'Ongoing Monitoring'!AT27</f>
        <v>0.1</v>
      </c>
    </row>
    <row r="308" spans="3:24" x14ac:dyDescent="0.3">
      <c r="C308" s="156" t="s">
        <v>1559</v>
      </c>
      <c r="D308" s="177">
        <f>+'Ongoing Monitoring'!AV27</f>
        <v>0.1</v>
      </c>
      <c r="E308" s="177">
        <f>+'Ongoing Monitoring'!AW27</f>
        <v>0.11</v>
      </c>
      <c r="F308" s="177">
        <f>+'Ongoing Monitoring'!AX27</f>
        <v>0.12</v>
      </c>
      <c r="G308" s="177">
        <f>+'Ongoing Monitoring'!AY27</f>
        <v>0.13</v>
      </c>
      <c r="H308" s="177">
        <f>+'Ongoing Monitoring'!AZ27</f>
        <v>0.14000000000000001</v>
      </c>
      <c r="I308" s="177">
        <f>+'Ongoing Monitoring'!BA27</f>
        <v>0.15000000000000002</v>
      </c>
      <c r="J308" s="177">
        <f>+'Ongoing Monitoring'!BB27</f>
        <v>0.16000000000000003</v>
      </c>
      <c r="K308" s="177">
        <f>+'Ongoing Monitoring'!BC27</f>
        <v>0.17000000000000004</v>
      </c>
      <c r="L308" s="177">
        <f>+'Ongoing Monitoring'!BD27</f>
        <v>0.18000000000000005</v>
      </c>
      <c r="M308" s="177">
        <f>+'Ongoing Monitoring'!BE27</f>
        <v>0.19000000000000006</v>
      </c>
      <c r="N308" s="177">
        <f>+'Ongoing Monitoring'!BF27</f>
        <v>0.20000000000000007</v>
      </c>
    </row>
    <row r="311" spans="3:24" x14ac:dyDescent="0.3">
      <c r="C311" s="181" t="s">
        <v>1452</v>
      </c>
      <c r="D311" s="180"/>
      <c r="E311" s="180"/>
      <c r="F311" s="180"/>
      <c r="G311" s="180"/>
      <c r="H311" s="180"/>
      <c r="I311" s="180"/>
      <c r="J311" s="180"/>
      <c r="K311" s="180"/>
      <c r="L311" s="180"/>
      <c r="M311" s="180"/>
      <c r="N311" s="180"/>
      <c r="O311" s="180"/>
      <c r="P311" s="180"/>
      <c r="Q311" s="180"/>
      <c r="R311" s="180"/>
      <c r="S311" s="180"/>
      <c r="T311" s="180"/>
      <c r="U311" s="180"/>
      <c r="V311" s="180"/>
      <c r="W311" s="180"/>
      <c r="X311" s="180"/>
    </row>
    <row r="313" spans="3:24" x14ac:dyDescent="0.3">
      <c r="C313" s="183" t="s">
        <v>1502</v>
      </c>
    </row>
    <row r="314" spans="3:24" x14ac:dyDescent="0.3">
      <c r="C314" s="183"/>
      <c r="D314" s="178">
        <f>E314-1</f>
        <v>2020</v>
      </c>
      <c r="E314" s="178">
        <f>F314-1</f>
        <v>2021</v>
      </c>
      <c r="F314" s="178">
        <f>G314-1</f>
        <v>2022</v>
      </c>
      <c r="G314" s="178">
        <v>2023</v>
      </c>
      <c r="H314" s="178">
        <f t="shared" ref="H314:N314" si="37">G314+1</f>
        <v>2024</v>
      </c>
      <c r="I314" s="178">
        <f t="shared" si="37"/>
        <v>2025</v>
      </c>
      <c r="J314" s="178">
        <f t="shared" si="37"/>
        <v>2026</v>
      </c>
      <c r="K314" s="178">
        <f t="shared" si="37"/>
        <v>2027</v>
      </c>
      <c r="L314" s="178">
        <f t="shared" si="37"/>
        <v>2028</v>
      </c>
      <c r="M314" s="178">
        <f t="shared" si="37"/>
        <v>2029</v>
      </c>
      <c r="N314" s="178">
        <f t="shared" si="37"/>
        <v>2030</v>
      </c>
    </row>
    <row r="315" spans="3:24" x14ac:dyDescent="0.3">
      <c r="C315" s="182" t="s">
        <v>1502</v>
      </c>
      <c r="D315" s="184">
        <f>+'Ongoing Monitoring'!L28</f>
        <v>0.2</v>
      </c>
      <c r="E315" s="184">
        <f>+'Ongoing Monitoring'!M28</f>
        <v>0.22</v>
      </c>
      <c r="F315" s="184">
        <f>+'Ongoing Monitoring'!N28</f>
        <v>0.24</v>
      </c>
      <c r="G315" s="184">
        <f>+'Ongoing Monitoring'!O28</f>
        <v>0.26</v>
      </c>
      <c r="H315" s="184">
        <f>+'Ongoing Monitoring'!P28</f>
        <v>0.28000000000000003</v>
      </c>
      <c r="I315" s="184">
        <f>+'Ongoing Monitoring'!Q28</f>
        <v>0.30000000000000004</v>
      </c>
      <c r="J315" s="184">
        <f>+'Ongoing Monitoring'!R28</f>
        <v>0.32000000000000006</v>
      </c>
      <c r="K315" s="184">
        <f>+'Ongoing Monitoring'!S28</f>
        <v>0.34000000000000008</v>
      </c>
      <c r="L315" s="184">
        <f>+'Ongoing Monitoring'!T28</f>
        <v>0.3600000000000001</v>
      </c>
      <c r="M315" s="184">
        <f>+'Ongoing Monitoring'!U28</f>
        <v>0.38000000000000012</v>
      </c>
      <c r="N315" s="184">
        <f>+'Ongoing Monitoring'!V28</f>
        <v>0.40000000000000013</v>
      </c>
    </row>
    <row r="316" spans="3:24" x14ac:dyDescent="0.3">
      <c r="C316" s="183"/>
    </row>
    <row r="317" spans="3:24" x14ac:dyDescent="0.3">
      <c r="C317" s="183" t="s">
        <v>1503</v>
      </c>
    </row>
    <row r="318" spans="3:24" x14ac:dyDescent="0.3">
      <c r="C318" s="183"/>
      <c r="D318" s="178">
        <f>E318-1</f>
        <v>2020</v>
      </c>
      <c r="E318" s="178">
        <f>F318-1</f>
        <v>2021</v>
      </c>
      <c r="F318" s="178">
        <f>G318-1</f>
        <v>2022</v>
      </c>
      <c r="G318" s="178">
        <v>2023</v>
      </c>
      <c r="H318" s="178">
        <f t="shared" ref="H318:N318" si="38">G318+1</f>
        <v>2024</v>
      </c>
      <c r="I318" s="178">
        <f t="shared" si="38"/>
        <v>2025</v>
      </c>
      <c r="J318" s="178">
        <f t="shared" si="38"/>
        <v>2026</v>
      </c>
      <c r="K318" s="178">
        <f t="shared" si="38"/>
        <v>2027</v>
      </c>
      <c r="L318" s="178">
        <f t="shared" si="38"/>
        <v>2028</v>
      </c>
      <c r="M318" s="178">
        <f t="shared" si="38"/>
        <v>2029</v>
      </c>
      <c r="N318" s="178">
        <f t="shared" si="38"/>
        <v>2030</v>
      </c>
    </row>
    <row r="319" spans="3:24" x14ac:dyDescent="0.3">
      <c r="C319" s="182" t="s">
        <v>1503</v>
      </c>
      <c r="D319" s="177">
        <f>+'Ongoing Monitoring'!X28</f>
        <v>0.1</v>
      </c>
      <c r="E319" s="177">
        <f>+'Ongoing Monitoring'!Y28</f>
        <v>9.0000000000000011E-2</v>
      </c>
      <c r="F319" s="177">
        <f>+'Ongoing Monitoring'!Z28</f>
        <v>8.0000000000000016E-2</v>
      </c>
      <c r="G319" s="177">
        <f>+'Ongoing Monitoring'!AA28</f>
        <v>7.0000000000000021E-2</v>
      </c>
      <c r="H319" s="177">
        <f>+'Ongoing Monitoring'!AB28</f>
        <v>6.0000000000000019E-2</v>
      </c>
      <c r="I319" s="177">
        <f>+'Ongoing Monitoring'!AC28</f>
        <v>5.0000000000000017E-2</v>
      </c>
      <c r="J319" s="177">
        <f>+'Ongoing Monitoring'!AD28</f>
        <v>4.0000000000000015E-2</v>
      </c>
      <c r="K319" s="177">
        <f>+'Ongoing Monitoring'!AE28</f>
        <v>3.0000000000000013E-2</v>
      </c>
      <c r="L319" s="177">
        <f>+'Ongoing Monitoring'!AF28</f>
        <v>2.0000000000000011E-2</v>
      </c>
      <c r="M319" s="177">
        <f>+'Ongoing Monitoring'!AG28</f>
        <v>1.0000000000000011E-2</v>
      </c>
      <c r="N319" s="177">
        <f>+'Ongoing Monitoring'!AH28</f>
        <v>0</v>
      </c>
    </row>
    <row r="320" spans="3:24" x14ac:dyDescent="0.3">
      <c r="D320" s="177"/>
      <c r="E320" s="177"/>
      <c r="F320" s="177"/>
      <c r="G320" s="177"/>
      <c r="H320" s="177"/>
      <c r="I320" s="177"/>
      <c r="J320" s="177"/>
      <c r="K320" s="177"/>
      <c r="L320" s="177"/>
      <c r="M320" s="177"/>
      <c r="N320" s="177"/>
    </row>
    <row r="321" spans="2:42" x14ac:dyDescent="0.3">
      <c r="D321" s="177"/>
      <c r="E321" s="177"/>
      <c r="F321" s="177"/>
      <c r="G321" s="177"/>
      <c r="H321" s="177"/>
      <c r="I321" s="177"/>
      <c r="J321" s="177"/>
      <c r="K321" s="177"/>
      <c r="L321" s="177"/>
      <c r="M321" s="177"/>
      <c r="N321" s="177"/>
    </row>
    <row r="322" spans="2:42" x14ac:dyDescent="0.3">
      <c r="D322" s="177"/>
      <c r="E322" s="177"/>
      <c r="F322" s="177"/>
      <c r="G322" s="177"/>
      <c r="H322" s="177"/>
      <c r="I322" s="177"/>
      <c r="J322" s="177"/>
      <c r="K322" s="177"/>
      <c r="L322" s="177"/>
      <c r="M322" s="177"/>
      <c r="N322" s="177"/>
    </row>
    <row r="324" spans="2:42" x14ac:dyDescent="0.3">
      <c r="B324" s="181" t="s">
        <v>1558</v>
      </c>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row>
    <row r="328" spans="2:42" x14ac:dyDescent="0.3">
      <c r="C328" s="179" t="s">
        <v>1557</v>
      </c>
    </row>
    <row r="329" spans="2:42" x14ac:dyDescent="0.3">
      <c r="D329" s="178">
        <f>E329-1</f>
        <v>2020</v>
      </c>
      <c r="E329" s="178">
        <f>F329-1</f>
        <v>2021</v>
      </c>
      <c r="F329" s="178">
        <f>G329-1</f>
        <v>2022</v>
      </c>
      <c r="G329" s="178">
        <v>2023</v>
      </c>
      <c r="H329" s="178">
        <f t="shared" ref="H329:N329" si="39">G329+1</f>
        <v>2024</v>
      </c>
      <c r="I329" s="178">
        <f t="shared" si="39"/>
        <v>2025</v>
      </c>
      <c r="J329" s="178">
        <f t="shared" si="39"/>
        <v>2026</v>
      </c>
      <c r="K329" s="178">
        <f t="shared" si="39"/>
        <v>2027</v>
      </c>
      <c r="L329" s="178">
        <f t="shared" si="39"/>
        <v>2028</v>
      </c>
      <c r="M329" s="178">
        <f t="shared" si="39"/>
        <v>2029</v>
      </c>
      <c r="N329" s="178">
        <f t="shared" si="39"/>
        <v>2030</v>
      </c>
    </row>
    <row r="330" spans="2:42" x14ac:dyDescent="0.3">
      <c r="C330" s="156" t="s">
        <v>1557</v>
      </c>
      <c r="D330" s="177">
        <f>+'Ongoing Monitoring'!L29</f>
        <v>0.3</v>
      </c>
      <c r="E330" s="177">
        <f>+'Ongoing Monitoring'!M29</f>
        <v>0.28999999999999998</v>
      </c>
      <c r="F330" s="177">
        <f>+'Ongoing Monitoring'!N29</f>
        <v>0.27999999999999997</v>
      </c>
      <c r="G330" s="177">
        <f>+'Ongoing Monitoring'!O29</f>
        <v>0.26999999999999996</v>
      </c>
      <c r="H330" s="177">
        <f>+'Ongoing Monitoring'!P29</f>
        <v>0.25999999999999995</v>
      </c>
      <c r="I330" s="177">
        <f>+'Ongoing Monitoring'!Q29</f>
        <v>0.24999999999999994</v>
      </c>
      <c r="J330" s="177">
        <f>+'Ongoing Monitoring'!R29</f>
        <v>0.23999999999999994</v>
      </c>
      <c r="K330" s="177">
        <f>+'Ongoing Monitoring'!S29</f>
        <v>0.22999999999999993</v>
      </c>
      <c r="L330" s="177">
        <f>+'Ongoing Monitoring'!T29</f>
        <v>0.21999999999999992</v>
      </c>
      <c r="M330" s="177">
        <f>+'Ongoing Monitoring'!U29</f>
        <v>0.20999999999999991</v>
      </c>
      <c r="N330" s="177">
        <f>+'Ongoing Monitoring'!V29</f>
        <v>0.1999999999999999</v>
      </c>
    </row>
    <row r="334" spans="2:42" x14ac:dyDescent="0.3">
      <c r="C334" s="179" t="s">
        <v>1556</v>
      </c>
    </row>
    <row r="335" spans="2:42" x14ac:dyDescent="0.3">
      <c r="D335" s="178">
        <f>E335-1</f>
        <v>2020</v>
      </c>
      <c r="E335" s="178">
        <f>F335-1</f>
        <v>2021</v>
      </c>
      <c r="F335" s="178">
        <f>G335-1</f>
        <v>2022</v>
      </c>
      <c r="G335" s="178">
        <v>2023</v>
      </c>
      <c r="H335" s="178">
        <f t="shared" ref="H335:N335" si="40">G335+1</f>
        <v>2024</v>
      </c>
      <c r="I335" s="178">
        <f t="shared" si="40"/>
        <v>2025</v>
      </c>
      <c r="J335" s="178">
        <f t="shared" si="40"/>
        <v>2026</v>
      </c>
      <c r="K335" s="178">
        <f t="shared" si="40"/>
        <v>2027</v>
      </c>
      <c r="L335" s="178">
        <f t="shared" si="40"/>
        <v>2028</v>
      </c>
      <c r="M335" s="178">
        <f t="shared" si="40"/>
        <v>2029</v>
      </c>
      <c r="N335" s="178">
        <f t="shared" si="40"/>
        <v>2030</v>
      </c>
    </row>
    <row r="336" spans="2:42" x14ac:dyDescent="0.3">
      <c r="C336" s="156" t="s">
        <v>1555</v>
      </c>
      <c r="D336" s="177">
        <f>+'Ongoing Monitoring'!L30</f>
        <v>0.5</v>
      </c>
      <c r="E336" s="177">
        <f>+'Ongoing Monitoring'!M30</f>
        <v>0.51</v>
      </c>
      <c r="F336" s="177">
        <f>+'Ongoing Monitoring'!N30</f>
        <v>0.52</v>
      </c>
      <c r="G336" s="177">
        <f>+'Ongoing Monitoring'!O30</f>
        <v>0.53</v>
      </c>
      <c r="H336" s="177">
        <f>+'Ongoing Monitoring'!P30</f>
        <v>0.54</v>
      </c>
      <c r="I336" s="177">
        <f>+'Ongoing Monitoring'!Q30</f>
        <v>0.55000000000000004</v>
      </c>
      <c r="J336" s="177">
        <f>+'Ongoing Monitoring'!R30</f>
        <v>0.56000000000000005</v>
      </c>
      <c r="K336" s="177">
        <f>+'Ongoing Monitoring'!S30</f>
        <v>0.57000000000000006</v>
      </c>
      <c r="L336" s="177">
        <f>+'Ongoing Monitoring'!T30</f>
        <v>0.58000000000000007</v>
      </c>
      <c r="M336" s="177">
        <f>+'Ongoing Monitoring'!U30</f>
        <v>0.59000000000000008</v>
      </c>
      <c r="N336" s="177">
        <f>+'Ongoing Monitoring'!V30</f>
        <v>0.60000000000000009</v>
      </c>
    </row>
    <row r="337" spans="3:14" x14ac:dyDescent="0.3">
      <c r="C337" s="156" t="s">
        <v>1554</v>
      </c>
      <c r="D337" s="177">
        <f>+'Ongoing Monitoring'!X30</f>
        <v>0.3</v>
      </c>
      <c r="E337" s="177">
        <f>+'Ongoing Monitoring'!Y30</f>
        <v>0.31</v>
      </c>
      <c r="F337" s="177">
        <f>+'Ongoing Monitoring'!Z30</f>
        <v>0.32</v>
      </c>
      <c r="G337" s="177">
        <f>+'Ongoing Monitoring'!AA30</f>
        <v>0.33</v>
      </c>
      <c r="H337" s="177">
        <f>+'Ongoing Monitoring'!AB30</f>
        <v>0.34</v>
      </c>
      <c r="I337" s="177">
        <f>+'Ongoing Monitoring'!AC30</f>
        <v>0.35000000000000003</v>
      </c>
      <c r="J337" s="177">
        <f>+'Ongoing Monitoring'!AD30</f>
        <v>0.36000000000000004</v>
      </c>
      <c r="K337" s="177">
        <f>+'Ongoing Monitoring'!AE30</f>
        <v>0.37000000000000005</v>
      </c>
      <c r="L337" s="177">
        <f>+'Ongoing Monitoring'!AF30</f>
        <v>0.38000000000000006</v>
      </c>
      <c r="M337" s="177">
        <f>+'Ongoing Monitoring'!AG30</f>
        <v>0.39000000000000007</v>
      </c>
      <c r="N337" s="177">
        <f>+'Ongoing Monitoring'!AH30</f>
        <v>0.40000000000000008</v>
      </c>
    </row>
    <row r="338" spans="3:14" x14ac:dyDescent="0.3">
      <c r="C338" s="156" t="s">
        <v>1553</v>
      </c>
      <c r="D338" s="177">
        <f>+'Ongoing Monitoring'!AJ30</f>
        <v>0.3</v>
      </c>
      <c r="E338" s="177">
        <f>+'Ongoing Monitoring'!AK30</f>
        <v>0.31</v>
      </c>
      <c r="F338" s="177">
        <f>+'Ongoing Monitoring'!AL30</f>
        <v>0.32</v>
      </c>
      <c r="G338" s="177">
        <f>+'Ongoing Monitoring'!AM30</f>
        <v>0.33</v>
      </c>
      <c r="H338" s="177">
        <f>+'Ongoing Monitoring'!AN30</f>
        <v>0.34</v>
      </c>
      <c r="I338" s="177">
        <f>+'Ongoing Monitoring'!AO30</f>
        <v>0.35000000000000003</v>
      </c>
      <c r="J338" s="177">
        <f>+'Ongoing Monitoring'!AP30</f>
        <v>0.36000000000000004</v>
      </c>
      <c r="K338" s="177">
        <f>+'Ongoing Monitoring'!AQ30</f>
        <v>0.37000000000000005</v>
      </c>
      <c r="L338" s="177">
        <f>+'Ongoing Monitoring'!AR30</f>
        <v>0.38000000000000006</v>
      </c>
      <c r="M338" s="177">
        <f>+'Ongoing Monitoring'!AS30</f>
        <v>0.39000000000000007</v>
      </c>
      <c r="N338" s="177">
        <f>+'Ongoing Monitoring'!AT30</f>
        <v>0.40000000000000008</v>
      </c>
    </row>
    <row r="339" spans="3:14" x14ac:dyDescent="0.3">
      <c r="C339" s="156" t="s">
        <v>1552</v>
      </c>
      <c r="D339" s="177">
        <f>+'Ongoing Monitoring'!AV30</f>
        <v>0.7</v>
      </c>
      <c r="E339" s="177">
        <f>+'Ongoing Monitoring'!AW30</f>
        <v>0.7</v>
      </c>
      <c r="F339" s="177">
        <f>+'Ongoing Monitoring'!AX30</f>
        <v>0.7</v>
      </c>
      <c r="G339" s="177">
        <f>+'Ongoing Monitoring'!AY30</f>
        <v>0.7</v>
      </c>
      <c r="H339" s="177">
        <f>+'Ongoing Monitoring'!AZ30</f>
        <v>0.7</v>
      </c>
      <c r="I339" s="177">
        <f>+'Ongoing Monitoring'!BA30</f>
        <v>0.7</v>
      </c>
      <c r="J339" s="177">
        <f>+'Ongoing Monitoring'!BB30</f>
        <v>0.7</v>
      </c>
      <c r="K339" s="177">
        <f>+'Ongoing Monitoring'!BC30</f>
        <v>0.7</v>
      </c>
      <c r="L339" s="177">
        <f>+'Ongoing Monitoring'!BD30</f>
        <v>0.7</v>
      </c>
      <c r="M339" s="177">
        <f>+'Ongoing Monitoring'!BE30</f>
        <v>0.7</v>
      </c>
      <c r="N339" s="177">
        <f>+'Ongoing Monitoring'!BF30</f>
        <v>0.7</v>
      </c>
    </row>
    <row r="341" spans="3:14" x14ac:dyDescent="0.3">
      <c r="C341" s="179" t="s">
        <v>1551</v>
      </c>
    </row>
    <row r="342" spans="3:14" x14ac:dyDescent="0.3">
      <c r="D342" s="178">
        <f>E342-1</f>
        <v>2020</v>
      </c>
      <c r="E342" s="178">
        <f>F342-1</f>
        <v>2021</v>
      </c>
      <c r="F342" s="178">
        <f>G342-1</f>
        <v>2022</v>
      </c>
      <c r="G342" s="178">
        <v>2023</v>
      </c>
      <c r="H342" s="178">
        <f t="shared" ref="H342:N342" si="41">G342+1</f>
        <v>2024</v>
      </c>
      <c r="I342" s="178">
        <f t="shared" si="41"/>
        <v>2025</v>
      </c>
      <c r="J342" s="178">
        <f t="shared" si="41"/>
        <v>2026</v>
      </c>
      <c r="K342" s="178">
        <f t="shared" si="41"/>
        <v>2027</v>
      </c>
      <c r="L342" s="178">
        <f t="shared" si="41"/>
        <v>2028</v>
      </c>
      <c r="M342" s="178">
        <f t="shared" si="41"/>
        <v>2029</v>
      </c>
      <c r="N342" s="178">
        <f t="shared" si="41"/>
        <v>2030</v>
      </c>
    </row>
    <row r="343" spans="3:14" x14ac:dyDescent="0.3">
      <c r="C343" s="156" t="s">
        <v>1551</v>
      </c>
      <c r="D343" s="177">
        <f>+'Ongoing Monitoring'!L31</f>
        <v>0.95</v>
      </c>
      <c r="E343" s="177">
        <f>+'Ongoing Monitoring'!M31</f>
        <v>0.95</v>
      </c>
      <c r="F343" s="177">
        <f>+'Ongoing Monitoring'!N31</f>
        <v>0.95</v>
      </c>
      <c r="G343" s="177">
        <f>+'Ongoing Monitoring'!O31</f>
        <v>0.95</v>
      </c>
      <c r="H343" s="177">
        <f>+'Ongoing Monitoring'!P31</f>
        <v>0.95</v>
      </c>
      <c r="I343" s="177">
        <f>+'Ongoing Monitoring'!Q31</f>
        <v>0.95</v>
      </c>
      <c r="J343" s="177">
        <f>+'Ongoing Monitoring'!R31</f>
        <v>0.95</v>
      </c>
      <c r="K343" s="177">
        <f>+'Ongoing Monitoring'!S31</f>
        <v>0.95</v>
      </c>
      <c r="L343" s="177">
        <f>+'Ongoing Monitoring'!T31</f>
        <v>0.95</v>
      </c>
      <c r="M343" s="177">
        <f>+'Ongoing Monitoring'!U31</f>
        <v>0.95</v>
      </c>
      <c r="N343" s="177">
        <f>+'Ongoing Monitoring'!V31</f>
        <v>0.95</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15A2B-9363-4CDB-ABDD-D3F803438FBE}">
  <dimension ref="A1"/>
  <sheetViews>
    <sheetView workbookViewId="0">
      <selection activeCell="T22" sqref="T22"/>
    </sheetView>
  </sheetViews>
  <sheetFormatPr defaultRowHeight="12.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971B-7E7D-4E0F-BBBD-C7C0822BB56D}">
  <dimension ref="B2:I35"/>
  <sheetViews>
    <sheetView showGridLines="0" workbookViewId="0">
      <selection activeCell="T22" sqref="T22"/>
    </sheetView>
  </sheetViews>
  <sheetFormatPr defaultRowHeight="12.5" x14ac:dyDescent="0.25"/>
  <cols>
    <col min="1" max="1" width="2.453125" style="189" customWidth="1"/>
    <col min="2" max="2" width="9.7265625" style="189" customWidth="1"/>
    <col min="3" max="3" width="31.453125" style="189" customWidth="1"/>
    <col min="4" max="4" width="29" style="189" customWidth="1"/>
    <col min="5" max="5" width="20.7265625" style="189" customWidth="1"/>
    <col min="6" max="16384" width="8.7265625" style="189"/>
  </cols>
  <sheetData>
    <row r="2" spans="2:9" ht="13" x14ac:dyDescent="0.3">
      <c r="B2" s="196" t="s">
        <v>1637</v>
      </c>
      <c r="C2" s="196"/>
      <c r="D2" s="195"/>
      <c r="E2" s="195"/>
      <c r="F2" s="195"/>
      <c r="G2" s="195"/>
    </row>
    <row r="3" spans="2:9" ht="13" x14ac:dyDescent="0.3">
      <c r="B3" s="190"/>
      <c r="C3" s="190"/>
    </row>
    <row r="4" spans="2:9" ht="13" x14ac:dyDescent="0.3">
      <c r="B4" s="194" t="s">
        <v>1636</v>
      </c>
      <c r="C4" s="194" t="s">
        <v>795</v>
      </c>
      <c r="D4" s="194" t="s">
        <v>3</v>
      </c>
      <c r="E4" s="194" t="s">
        <v>1635</v>
      </c>
      <c r="F4" s="191"/>
      <c r="G4" s="191"/>
    </row>
    <row r="5" spans="2:9" ht="13" x14ac:dyDescent="0.3">
      <c r="B5" s="192" t="s">
        <v>948</v>
      </c>
      <c r="C5" s="191" t="s">
        <v>1631</v>
      </c>
      <c r="D5" s="191" t="s">
        <v>1634</v>
      </c>
      <c r="E5" s="191" t="s">
        <v>1633</v>
      </c>
      <c r="F5" s="193" t="s">
        <v>1522</v>
      </c>
      <c r="G5" s="191"/>
    </row>
    <row r="6" spans="2:9" x14ac:dyDescent="0.25">
      <c r="B6" s="192" t="s">
        <v>948</v>
      </c>
      <c r="C6" s="191" t="s">
        <v>1631</v>
      </c>
      <c r="D6" s="191" t="s">
        <v>1632</v>
      </c>
      <c r="E6" s="191"/>
      <c r="F6" s="191"/>
      <c r="G6" s="191"/>
    </row>
    <row r="7" spans="2:9" ht="13" x14ac:dyDescent="0.3">
      <c r="B7" s="192" t="s">
        <v>948</v>
      </c>
      <c r="C7" s="191" t="s">
        <v>1631</v>
      </c>
      <c r="D7" s="191" t="s">
        <v>1630</v>
      </c>
      <c r="E7" s="191"/>
      <c r="F7" s="191"/>
      <c r="G7" s="191"/>
      <c r="I7" s="156" t="s">
        <v>1521</v>
      </c>
    </row>
    <row r="8" spans="2:9" x14ac:dyDescent="0.25">
      <c r="B8" s="192" t="s">
        <v>1629</v>
      </c>
      <c r="C8" s="191" t="s">
        <v>1628</v>
      </c>
      <c r="D8" s="191" t="s">
        <v>1627</v>
      </c>
      <c r="E8" s="191"/>
      <c r="F8" s="191"/>
      <c r="G8" s="191"/>
    </row>
    <row r="9" spans="2:9" x14ac:dyDescent="0.25">
      <c r="B9" s="192">
        <v>6</v>
      </c>
      <c r="C9" s="191" t="s">
        <v>1626</v>
      </c>
      <c r="D9" s="191" t="s">
        <v>1625</v>
      </c>
      <c r="E9" s="191"/>
      <c r="F9" s="191"/>
      <c r="G9" s="191"/>
    </row>
    <row r="10" spans="2:9" x14ac:dyDescent="0.25">
      <c r="B10" s="192">
        <v>8</v>
      </c>
      <c r="C10" s="191" t="s">
        <v>1624</v>
      </c>
      <c r="D10" s="191"/>
      <c r="E10" s="191"/>
      <c r="F10" s="191"/>
      <c r="G10" s="191"/>
    </row>
    <row r="11" spans="2:9" x14ac:dyDescent="0.25">
      <c r="B11" s="192"/>
      <c r="C11" s="191" t="s">
        <v>1623</v>
      </c>
      <c r="D11" s="191" t="s">
        <v>1622</v>
      </c>
      <c r="E11" s="191"/>
      <c r="F11" s="191"/>
      <c r="G11" s="191"/>
    </row>
    <row r="13" spans="2:9" x14ac:dyDescent="0.25">
      <c r="C13" s="189" t="s">
        <v>1621</v>
      </c>
    </row>
    <row r="15" spans="2:9" ht="13" x14ac:dyDescent="0.3">
      <c r="B15" s="190" t="s">
        <v>1620</v>
      </c>
    </row>
    <row r="17" spans="2:6" ht="14.5" x14ac:dyDescent="0.35">
      <c r="B17" s="175" t="s">
        <v>1642</v>
      </c>
      <c r="C17" s="175"/>
      <c r="D17" s="175"/>
      <c r="E17" s="174"/>
      <c r="F17" s="161"/>
    </row>
    <row r="18" spans="2:6" ht="14.5" x14ac:dyDescent="0.35">
      <c r="B18" s="161"/>
      <c r="C18" s="161"/>
      <c r="D18" s="161"/>
      <c r="E18" s="161"/>
      <c r="F18" s="161" t="s">
        <v>1644</v>
      </c>
    </row>
    <row r="19" spans="2:6" ht="14.5" x14ac:dyDescent="0.35">
      <c r="B19" s="161"/>
      <c r="C19" s="161"/>
      <c r="D19" s="161"/>
      <c r="E19" s="161"/>
      <c r="F19" s="161"/>
    </row>
    <row r="20" spans="2:6" ht="14.5" x14ac:dyDescent="0.35">
      <c r="B20" s="161"/>
      <c r="C20" s="161"/>
      <c r="D20" s="161"/>
      <c r="E20" s="161"/>
      <c r="F20" s="161"/>
    </row>
    <row r="21" spans="2:6" ht="14.5" x14ac:dyDescent="0.35">
      <c r="B21" s="161"/>
      <c r="C21" s="161"/>
      <c r="D21" s="161"/>
      <c r="E21" s="161"/>
      <c r="F21" s="161"/>
    </row>
    <row r="22" spans="2:6" x14ac:dyDescent="0.25">
      <c r="B22" s="189" t="s">
        <v>1619</v>
      </c>
    </row>
    <row r="35" spans="9:9" ht="13" x14ac:dyDescent="0.3">
      <c r="I35" s="156"/>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C2A1-0BEA-4EA7-92B6-E97F479E98B2}">
  <sheetPr>
    <tabColor theme="9" tint="0.39997558519241921"/>
  </sheetPr>
  <dimension ref="B1:Q8"/>
  <sheetViews>
    <sheetView showGridLines="0" workbookViewId="0">
      <selection activeCell="T22" sqref="T22"/>
    </sheetView>
  </sheetViews>
  <sheetFormatPr defaultRowHeight="12.5" x14ac:dyDescent="0.25"/>
  <cols>
    <col min="1" max="1" width="2.6328125" style="189" customWidth="1"/>
    <col min="2" max="2" width="14.08984375" style="189" customWidth="1"/>
    <col min="3" max="16384" width="8.7265625" style="189"/>
  </cols>
  <sheetData>
    <row r="1" spans="2:17" ht="13" x14ac:dyDescent="0.25">
      <c r="B1" s="208" t="s">
        <v>1510</v>
      </c>
      <c r="C1" s="209"/>
      <c r="D1" s="209"/>
      <c r="E1" s="209"/>
      <c r="F1" s="209"/>
      <c r="G1" s="160"/>
      <c r="H1" s="160"/>
      <c r="I1" s="160"/>
      <c r="J1" s="160"/>
      <c r="K1" s="160"/>
      <c r="L1" s="160"/>
      <c r="M1" s="160"/>
      <c r="N1" s="160"/>
      <c r="O1" s="160"/>
      <c r="P1" s="160"/>
      <c r="Q1" s="160"/>
    </row>
    <row r="2" spans="2:17" ht="13" x14ac:dyDescent="0.25">
      <c r="B2" s="210"/>
      <c r="C2" s="211"/>
      <c r="D2" s="211"/>
      <c r="E2" s="211"/>
      <c r="F2" s="211"/>
      <c r="G2" s="212"/>
      <c r="H2" s="212"/>
      <c r="I2" s="212"/>
      <c r="J2" s="212"/>
      <c r="K2" s="212"/>
      <c r="L2" s="212"/>
      <c r="M2" s="212"/>
      <c r="N2" s="212"/>
      <c r="O2" s="212"/>
      <c r="P2" s="212"/>
      <c r="Q2" s="212"/>
    </row>
    <row r="3" spans="2:17" ht="13" x14ac:dyDescent="0.25">
      <c r="B3" s="213" t="s">
        <v>1404</v>
      </c>
      <c r="C3" s="214" t="s">
        <v>1456</v>
      </c>
      <c r="D3" s="214" t="s">
        <v>1457</v>
      </c>
      <c r="E3" s="214" t="s">
        <v>1458</v>
      </c>
      <c r="F3" s="214"/>
      <c r="G3" s="215"/>
      <c r="H3" s="215"/>
      <c r="I3" s="215"/>
      <c r="J3" s="215"/>
      <c r="K3" s="215"/>
      <c r="L3" s="215"/>
      <c r="M3" s="215"/>
      <c r="N3" s="215"/>
      <c r="O3" s="215"/>
      <c r="P3" s="215"/>
      <c r="Q3" s="215"/>
    </row>
    <row r="4" spans="2:17" ht="52" x14ac:dyDescent="0.25">
      <c r="B4" s="213" t="s">
        <v>1412</v>
      </c>
      <c r="C4" s="216" t="s">
        <v>1419</v>
      </c>
      <c r="D4" s="216"/>
      <c r="E4" s="216"/>
      <c r="F4" s="216"/>
      <c r="G4" s="217"/>
      <c r="H4" s="217"/>
      <c r="I4" s="217"/>
      <c r="J4" s="217"/>
      <c r="K4" s="217"/>
      <c r="L4" s="217"/>
      <c r="M4" s="217"/>
      <c r="N4" s="217"/>
      <c r="O4" s="217"/>
      <c r="P4" s="217"/>
      <c r="Q4" s="217"/>
    </row>
    <row r="5" spans="2:17" ht="65" x14ac:dyDescent="0.25">
      <c r="B5" s="213" t="s">
        <v>1413</v>
      </c>
      <c r="C5" s="216" t="s">
        <v>1421</v>
      </c>
      <c r="D5" s="216" t="s">
        <v>1422</v>
      </c>
      <c r="E5" s="216" t="s">
        <v>1423</v>
      </c>
      <c r="F5" s="216" t="s">
        <v>1424</v>
      </c>
      <c r="G5" s="217"/>
      <c r="H5" s="217"/>
      <c r="I5" s="217"/>
      <c r="J5" s="217"/>
      <c r="K5" s="217"/>
      <c r="L5" s="217"/>
      <c r="M5" s="217"/>
      <c r="N5" s="217"/>
      <c r="O5" s="217"/>
      <c r="P5" s="217"/>
      <c r="Q5" s="217"/>
    </row>
    <row r="6" spans="2:17" ht="39" x14ac:dyDescent="0.25">
      <c r="B6" s="213" t="s">
        <v>1414</v>
      </c>
      <c r="C6" s="216" t="s">
        <v>1425</v>
      </c>
      <c r="D6" s="216" t="s">
        <v>1426</v>
      </c>
      <c r="E6" s="216" t="s">
        <v>848</v>
      </c>
      <c r="F6" s="216"/>
      <c r="G6" s="217"/>
      <c r="H6" s="217"/>
      <c r="I6" s="217"/>
      <c r="J6" s="217"/>
      <c r="K6" s="217"/>
      <c r="L6" s="217"/>
      <c r="M6" s="217"/>
      <c r="N6" s="217"/>
      <c r="O6" s="217"/>
      <c r="P6" s="217"/>
      <c r="Q6" s="217"/>
    </row>
    <row r="7" spans="2:17" ht="26" x14ac:dyDescent="0.25">
      <c r="B7" s="213" t="s">
        <v>1430</v>
      </c>
      <c r="C7" s="216" t="s">
        <v>1427</v>
      </c>
      <c r="D7" s="216" t="s">
        <v>1418</v>
      </c>
      <c r="E7" s="216"/>
      <c r="F7" s="216"/>
      <c r="G7" s="217"/>
      <c r="H7" s="217"/>
      <c r="I7" s="217"/>
      <c r="J7" s="217"/>
      <c r="K7" s="217"/>
      <c r="L7" s="217"/>
      <c r="M7" s="217"/>
      <c r="N7" s="217"/>
      <c r="O7" s="217"/>
      <c r="P7" s="217"/>
      <c r="Q7" s="217"/>
    </row>
    <row r="8" spans="2:17" ht="39" x14ac:dyDescent="0.25">
      <c r="B8" s="213" t="s">
        <v>1418</v>
      </c>
      <c r="C8" s="216" t="s">
        <v>1428</v>
      </c>
      <c r="D8" s="216" t="s">
        <v>1429</v>
      </c>
      <c r="E8" s="216"/>
      <c r="F8" s="216"/>
      <c r="G8" s="217"/>
      <c r="H8" s="217"/>
      <c r="I8" s="217"/>
      <c r="J8" s="217"/>
      <c r="K8" s="217"/>
      <c r="L8" s="217"/>
      <c r="M8" s="217"/>
      <c r="N8" s="217"/>
      <c r="O8" s="217"/>
      <c r="P8" s="217"/>
      <c r="Q8" s="21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ummaryRight="0"/>
  </sheetPr>
  <dimension ref="A1:L992"/>
  <sheetViews>
    <sheetView showGridLines="0" workbookViewId="0">
      <pane ySplit="5" topLeftCell="A7" activePane="bottomLeft" state="frozen"/>
      <selection pane="bottomLeft" activeCell="C94" sqref="C94"/>
    </sheetView>
  </sheetViews>
  <sheetFormatPr defaultColWidth="12.6328125" defaultRowHeight="15.75" customHeight="1" x14ac:dyDescent="0.25"/>
  <cols>
    <col min="1" max="1" width="3.08984375" customWidth="1"/>
    <col min="2" max="2" width="8" customWidth="1"/>
    <col min="3" max="3" width="49.453125" customWidth="1"/>
    <col min="4" max="4" width="31" customWidth="1"/>
    <col min="5" max="5" width="20.6328125" customWidth="1"/>
    <col min="6" max="6" width="7.08984375" customWidth="1"/>
    <col min="7" max="7" width="8.90625" customWidth="1"/>
  </cols>
  <sheetData>
    <row r="1" spans="1:12" ht="10.5" customHeight="1" x14ac:dyDescent="0.3">
      <c r="A1" s="1"/>
      <c r="B1" s="2"/>
      <c r="C1" s="1"/>
      <c r="D1" s="1"/>
      <c r="E1" s="1"/>
      <c r="F1" s="3"/>
      <c r="G1" s="1"/>
      <c r="H1" s="1"/>
      <c r="I1" s="1"/>
      <c r="J1" s="1"/>
      <c r="K1" s="1"/>
      <c r="L1" s="1"/>
    </row>
    <row r="2" spans="1:12" ht="13" x14ac:dyDescent="0.3">
      <c r="A2" s="1"/>
      <c r="B2" s="2"/>
      <c r="C2" s="3" t="s">
        <v>0</v>
      </c>
      <c r="D2" s="1"/>
      <c r="E2" s="1"/>
      <c r="F2" s="3"/>
      <c r="G2" s="1"/>
      <c r="H2" s="1"/>
      <c r="I2" s="1"/>
      <c r="J2" s="1"/>
      <c r="K2" s="1"/>
      <c r="L2" s="1"/>
    </row>
    <row r="3" spans="1:12" ht="9" customHeight="1" x14ac:dyDescent="0.3">
      <c r="A3" s="1"/>
      <c r="B3" s="2"/>
      <c r="C3" s="1"/>
      <c r="D3" s="1"/>
      <c r="E3" s="1"/>
      <c r="F3" s="3"/>
      <c r="G3" s="1"/>
      <c r="H3" s="1"/>
      <c r="I3" s="1"/>
      <c r="J3" s="1"/>
      <c r="K3" s="1"/>
      <c r="L3" s="1"/>
    </row>
    <row r="4" spans="1:12" ht="12.75" customHeight="1" x14ac:dyDescent="0.3">
      <c r="A4" s="1"/>
      <c r="B4" s="85" t="s">
        <v>1</v>
      </c>
      <c r="C4" s="86"/>
      <c r="D4" s="86"/>
      <c r="E4" s="87"/>
      <c r="F4" s="4"/>
      <c r="G4" s="5"/>
      <c r="H4" s="1"/>
      <c r="I4" s="1"/>
      <c r="J4" s="1"/>
      <c r="K4" s="1"/>
      <c r="L4" s="1"/>
    </row>
    <row r="5" spans="1:12" ht="13" x14ac:dyDescent="0.3">
      <c r="A5" s="1"/>
      <c r="B5" s="6" t="s">
        <v>2</v>
      </c>
      <c r="C5" s="7" t="s">
        <v>3</v>
      </c>
      <c r="D5" s="7" t="s">
        <v>4</v>
      </c>
      <c r="E5" s="7" t="s">
        <v>5</v>
      </c>
      <c r="F5" s="4" t="s">
        <v>6</v>
      </c>
      <c r="G5" s="4" t="s">
        <v>7</v>
      </c>
      <c r="H5" s="1"/>
      <c r="I5" s="1"/>
      <c r="J5" s="1"/>
      <c r="K5" s="1"/>
      <c r="L5" s="1"/>
    </row>
    <row r="6" spans="1:12" ht="36" hidden="1" x14ac:dyDescent="0.3">
      <c r="A6" s="1"/>
      <c r="B6" s="8">
        <v>1.1000000000000001</v>
      </c>
      <c r="C6" s="9" t="s">
        <v>8</v>
      </c>
      <c r="D6" s="10"/>
      <c r="E6" s="9" t="s">
        <v>9</v>
      </c>
      <c r="F6" s="4"/>
      <c r="G6" s="9"/>
      <c r="H6" s="1"/>
      <c r="I6" s="1"/>
      <c r="J6" s="1"/>
      <c r="K6" s="1"/>
      <c r="L6" s="1"/>
    </row>
    <row r="7" spans="1:12" ht="24" x14ac:dyDescent="0.3">
      <c r="A7" s="1"/>
      <c r="B7" s="8">
        <v>1.2</v>
      </c>
      <c r="C7" s="9" t="s">
        <v>10</v>
      </c>
      <c r="D7" s="10" t="s">
        <v>11</v>
      </c>
      <c r="E7" s="9" t="s">
        <v>9</v>
      </c>
      <c r="F7" s="4" t="s">
        <v>12</v>
      </c>
      <c r="G7" s="5" t="s">
        <v>12</v>
      </c>
      <c r="H7" s="1"/>
      <c r="I7" s="1"/>
      <c r="J7" s="1"/>
      <c r="K7" s="1"/>
      <c r="L7" s="1"/>
    </row>
    <row r="8" spans="1:12" ht="96" x14ac:dyDescent="0.3">
      <c r="A8" s="1"/>
      <c r="B8" s="8">
        <v>1.3</v>
      </c>
      <c r="C8" s="9" t="s">
        <v>13</v>
      </c>
      <c r="D8" s="10" t="s">
        <v>14</v>
      </c>
      <c r="E8" s="9" t="s">
        <v>9</v>
      </c>
      <c r="F8" s="4" t="s">
        <v>12</v>
      </c>
      <c r="G8" s="5" t="s">
        <v>12</v>
      </c>
      <c r="H8" s="1"/>
      <c r="I8" s="1"/>
      <c r="J8" s="1"/>
      <c r="K8" s="1"/>
      <c r="L8" s="1"/>
    </row>
    <row r="9" spans="1:12" ht="96" x14ac:dyDescent="0.3">
      <c r="A9" s="1"/>
      <c r="B9" s="8">
        <v>1.4</v>
      </c>
      <c r="C9" s="9" t="s">
        <v>15</v>
      </c>
      <c r="D9" s="10" t="s">
        <v>16</v>
      </c>
      <c r="E9" s="9" t="s">
        <v>9</v>
      </c>
      <c r="F9" s="4" t="s">
        <v>12</v>
      </c>
      <c r="G9" s="5" t="s">
        <v>12</v>
      </c>
      <c r="H9" s="1"/>
      <c r="I9" s="1"/>
      <c r="J9" s="1"/>
      <c r="K9" s="1"/>
      <c r="L9" s="1"/>
    </row>
    <row r="10" spans="1:12" ht="13" x14ac:dyDescent="0.3">
      <c r="A10" s="1"/>
      <c r="B10" s="8">
        <v>1.5</v>
      </c>
      <c r="C10" s="9" t="s">
        <v>17</v>
      </c>
      <c r="D10" s="10" t="s">
        <v>18</v>
      </c>
      <c r="E10" s="9" t="s">
        <v>9</v>
      </c>
      <c r="F10" s="4" t="s">
        <v>12</v>
      </c>
      <c r="G10" s="5" t="s">
        <v>12</v>
      </c>
      <c r="H10" s="1"/>
      <c r="I10" s="1"/>
      <c r="J10" s="1"/>
      <c r="K10" s="1"/>
      <c r="L10" s="1"/>
    </row>
    <row r="11" spans="1:12" ht="13" hidden="1" x14ac:dyDescent="0.3">
      <c r="A11" s="1"/>
      <c r="B11" s="8">
        <v>1.5</v>
      </c>
      <c r="C11" s="9" t="s">
        <v>19</v>
      </c>
      <c r="D11" s="9" t="s">
        <v>20</v>
      </c>
      <c r="E11" s="9" t="s">
        <v>9</v>
      </c>
      <c r="F11" s="4"/>
      <c r="G11" s="9"/>
      <c r="H11" s="1"/>
      <c r="I11" s="1"/>
      <c r="J11" s="1"/>
      <c r="K11" s="1"/>
      <c r="L11" s="1"/>
    </row>
    <row r="12" spans="1:12" ht="13" hidden="1" x14ac:dyDescent="0.3">
      <c r="A12" s="1"/>
      <c r="B12" s="8">
        <v>1.5</v>
      </c>
      <c r="C12" s="9"/>
      <c r="D12" s="9" t="s">
        <v>21</v>
      </c>
      <c r="E12" s="9" t="s">
        <v>9</v>
      </c>
      <c r="F12" s="4"/>
      <c r="G12" s="9"/>
      <c r="H12" s="1"/>
      <c r="I12" s="1"/>
      <c r="J12" s="1"/>
      <c r="K12" s="1"/>
      <c r="L12" s="1"/>
    </row>
    <row r="13" spans="1:12" ht="13" hidden="1" x14ac:dyDescent="0.3">
      <c r="A13" s="1"/>
      <c r="B13" s="8">
        <v>1.5</v>
      </c>
      <c r="C13" s="9"/>
      <c r="D13" s="9" t="s">
        <v>22</v>
      </c>
      <c r="E13" s="9" t="s">
        <v>9</v>
      </c>
      <c r="F13" s="4"/>
      <c r="G13" s="9"/>
      <c r="H13" s="1"/>
      <c r="I13" s="1"/>
      <c r="J13" s="1"/>
      <c r="K13" s="1"/>
      <c r="L13" s="1"/>
    </row>
    <row r="14" spans="1:12" ht="13" hidden="1" x14ac:dyDescent="0.3">
      <c r="A14" s="1"/>
      <c r="B14" s="8">
        <v>1.5</v>
      </c>
      <c r="C14" s="9"/>
      <c r="D14" s="9" t="s">
        <v>23</v>
      </c>
      <c r="E14" s="9" t="s">
        <v>9</v>
      </c>
      <c r="F14" s="4"/>
      <c r="G14" s="9"/>
      <c r="H14" s="1"/>
      <c r="I14" s="1"/>
      <c r="J14" s="1"/>
      <c r="K14" s="1"/>
      <c r="L14" s="1"/>
    </row>
    <row r="15" spans="1:12" ht="13" hidden="1" x14ac:dyDescent="0.3">
      <c r="A15" s="1"/>
      <c r="B15" s="8">
        <v>1.5</v>
      </c>
      <c r="C15" s="9"/>
      <c r="D15" s="9" t="s">
        <v>24</v>
      </c>
      <c r="E15" s="9" t="s">
        <v>9</v>
      </c>
      <c r="F15" s="4"/>
      <c r="G15" s="9"/>
      <c r="H15" s="1"/>
      <c r="I15" s="1"/>
      <c r="J15" s="1"/>
      <c r="K15" s="1"/>
      <c r="L15" s="1"/>
    </row>
    <row r="16" spans="1:12" ht="60" hidden="1" x14ac:dyDescent="0.3">
      <c r="A16" s="1"/>
      <c r="B16" s="8">
        <v>1.5</v>
      </c>
      <c r="C16" s="9"/>
      <c r="D16" s="9" t="s">
        <v>25</v>
      </c>
      <c r="E16" s="9" t="s">
        <v>9</v>
      </c>
      <c r="F16" s="4"/>
      <c r="G16" s="9"/>
      <c r="H16" s="1"/>
      <c r="I16" s="1"/>
      <c r="J16" s="1"/>
      <c r="K16" s="1"/>
      <c r="L16" s="1"/>
    </row>
    <row r="17" spans="1:12" ht="13" hidden="1" x14ac:dyDescent="0.3">
      <c r="A17" s="1"/>
      <c r="B17" s="8">
        <v>1.5</v>
      </c>
      <c r="C17" s="9" t="s">
        <v>26</v>
      </c>
      <c r="D17" s="9" t="s">
        <v>20</v>
      </c>
      <c r="E17" s="9" t="s">
        <v>9</v>
      </c>
      <c r="F17" s="4"/>
      <c r="G17" s="9"/>
      <c r="H17" s="1"/>
      <c r="I17" s="1"/>
      <c r="J17" s="1"/>
      <c r="K17" s="1"/>
      <c r="L17" s="1"/>
    </row>
    <row r="18" spans="1:12" ht="13" hidden="1" x14ac:dyDescent="0.3">
      <c r="A18" s="1"/>
      <c r="B18" s="8">
        <v>1.5</v>
      </c>
      <c r="C18" s="9"/>
      <c r="D18" s="9" t="s">
        <v>21</v>
      </c>
      <c r="E18" s="9" t="s">
        <v>9</v>
      </c>
      <c r="F18" s="4"/>
      <c r="G18" s="9"/>
      <c r="H18" s="1"/>
      <c r="I18" s="1"/>
      <c r="J18" s="1"/>
      <c r="K18" s="1"/>
      <c r="L18" s="1"/>
    </row>
    <row r="19" spans="1:12" ht="13" hidden="1" x14ac:dyDescent="0.3">
      <c r="A19" s="1"/>
      <c r="B19" s="8">
        <v>1.5</v>
      </c>
      <c r="C19" s="9"/>
      <c r="D19" s="9" t="s">
        <v>22</v>
      </c>
      <c r="E19" s="9" t="s">
        <v>9</v>
      </c>
      <c r="F19" s="4"/>
      <c r="G19" s="9"/>
      <c r="H19" s="1"/>
      <c r="I19" s="1"/>
      <c r="J19" s="1"/>
      <c r="K19" s="1"/>
      <c r="L19" s="1"/>
    </row>
    <row r="20" spans="1:12" ht="13" hidden="1" x14ac:dyDescent="0.3">
      <c r="A20" s="1"/>
      <c r="B20" s="8">
        <v>1.5</v>
      </c>
      <c r="C20" s="9"/>
      <c r="D20" s="9" t="s">
        <v>23</v>
      </c>
      <c r="E20" s="9" t="s">
        <v>9</v>
      </c>
      <c r="F20" s="4"/>
      <c r="G20" s="9"/>
      <c r="H20" s="1"/>
      <c r="I20" s="1"/>
      <c r="J20" s="1"/>
      <c r="K20" s="1"/>
      <c r="L20" s="1"/>
    </row>
    <row r="21" spans="1:12" ht="13" hidden="1" x14ac:dyDescent="0.3">
      <c r="A21" s="1"/>
      <c r="B21" s="8">
        <v>1.5</v>
      </c>
      <c r="C21" s="9"/>
      <c r="D21" s="9" t="s">
        <v>24</v>
      </c>
      <c r="E21" s="9" t="s">
        <v>9</v>
      </c>
      <c r="F21" s="4"/>
      <c r="G21" s="9"/>
      <c r="H21" s="1"/>
      <c r="I21" s="1"/>
      <c r="J21" s="1"/>
      <c r="K21" s="1"/>
      <c r="L21" s="1"/>
    </row>
    <row r="22" spans="1:12" ht="60" hidden="1" x14ac:dyDescent="0.3">
      <c r="A22" s="1"/>
      <c r="B22" s="8">
        <v>1.5</v>
      </c>
      <c r="C22" s="9"/>
      <c r="D22" s="9" t="s">
        <v>25</v>
      </c>
      <c r="E22" s="9" t="s">
        <v>9</v>
      </c>
      <c r="F22" s="4"/>
      <c r="G22" s="9"/>
      <c r="H22" s="1"/>
      <c r="I22" s="1"/>
      <c r="J22" s="1"/>
      <c r="K22" s="1"/>
      <c r="L22" s="1"/>
    </row>
    <row r="23" spans="1:12" ht="13" hidden="1" x14ac:dyDescent="0.3">
      <c r="A23" s="1"/>
      <c r="B23" s="8">
        <v>1.5</v>
      </c>
      <c r="C23" s="9" t="s">
        <v>27</v>
      </c>
      <c r="D23" s="9" t="s">
        <v>20</v>
      </c>
      <c r="E23" s="9" t="s">
        <v>9</v>
      </c>
      <c r="F23" s="4"/>
      <c r="G23" s="9"/>
      <c r="H23" s="1"/>
      <c r="I23" s="1"/>
      <c r="J23" s="1"/>
      <c r="K23" s="1"/>
      <c r="L23" s="1"/>
    </row>
    <row r="24" spans="1:12" ht="13" hidden="1" x14ac:dyDescent="0.3">
      <c r="A24" s="1"/>
      <c r="B24" s="8">
        <v>1.5</v>
      </c>
      <c r="C24" s="9"/>
      <c r="D24" s="9" t="s">
        <v>21</v>
      </c>
      <c r="E24" s="9" t="s">
        <v>9</v>
      </c>
      <c r="F24" s="4"/>
      <c r="G24" s="9"/>
      <c r="H24" s="1"/>
      <c r="I24" s="1"/>
      <c r="J24" s="1"/>
      <c r="K24" s="1"/>
      <c r="L24" s="1"/>
    </row>
    <row r="25" spans="1:12" ht="13" hidden="1" x14ac:dyDescent="0.3">
      <c r="A25" s="1"/>
      <c r="B25" s="8">
        <v>1.5</v>
      </c>
      <c r="C25" s="9"/>
      <c r="D25" s="9" t="s">
        <v>22</v>
      </c>
      <c r="E25" s="9" t="s">
        <v>9</v>
      </c>
      <c r="F25" s="4"/>
      <c r="G25" s="9"/>
      <c r="H25" s="1"/>
      <c r="I25" s="1"/>
      <c r="J25" s="1"/>
      <c r="K25" s="1"/>
      <c r="L25" s="1"/>
    </row>
    <row r="26" spans="1:12" ht="13" hidden="1" x14ac:dyDescent="0.3">
      <c r="A26" s="1"/>
      <c r="B26" s="8">
        <v>1.5</v>
      </c>
      <c r="C26" s="9"/>
      <c r="D26" s="9" t="s">
        <v>23</v>
      </c>
      <c r="E26" s="9" t="s">
        <v>9</v>
      </c>
      <c r="F26" s="4"/>
      <c r="G26" s="9"/>
      <c r="H26" s="1"/>
      <c r="I26" s="1"/>
      <c r="J26" s="1"/>
      <c r="K26" s="1"/>
      <c r="L26" s="1"/>
    </row>
    <row r="27" spans="1:12" ht="13" hidden="1" x14ac:dyDescent="0.3">
      <c r="A27" s="1"/>
      <c r="B27" s="8">
        <v>1.5</v>
      </c>
      <c r="C27" s="9"/>
      <c r="D27" s="9" t="s">
        <v>24</v>
      </c>
      <c r="E27" s="9" t="s">
        <v>9</v>
      </c>
      <c r="F27" s="4"/>
      <c r="G27" s="9"/>
      <c r="H27" s="1"/>
      <c r="I27" s="1"/>
      <c r="J27" s="1"/>
      <c r="K27" s="1"/>
      <c r="L27" s="1"/>
    </row>
    <row r="28" spans="1:12" ht="60" hidden="1" x14ac:dyDescent="0.3">
      <c r="A28" s="1"/>
      <c r="B28" s="8">
        <v>1.5</v>
      </c>
      <c r="C28" s="9"/>
      <c r="D28" s="9" t="s">
        <v>25</v>
      </c>
      <c r="E28" s="9" t="s">
        <v>9</v>
      </c>
      <c r="F28" s="4"/>
      <c r="G28" s="9"/>
      <c r="H28" s="1"/>
      <c r="I28" s="1"/>
      <c r="J28" s="1"/>
      <c r="K28" s="1"/>
      <c r="L28" s="1"/>
    </row>
    <row r="29" spans="1:12" ht="13" hidden="1" x14ac:dyDescent="0.3">
      <c r="A29" s="1"/>
      <c r="B29" s="8">
        <v>1.5</v>
      </c>
      <c r="C29" s="9" t="s">
        <v>28</v>
      </c>
      <c r="D29" s="9" t="s">
        <v>20</v>
      </c>
      <c r="E29" s="9" t="s">
        <v>9</v>
      </c>
      <c r="F29" s="4"/>
      <c r="G29" s="9"/>
      <c r="H29" s="1"/>
      <c r="I29" s="1"/>
      <c r="J29" s="1"/>
      <c r="K29" s="1"/>
      <c r="L29" s="1"/>
    </row>
    <row r="30" spans="1:12" ht="13" hidden="1" x14ac:dyDescent="0.3">
      <c r="A30" s="1"/>
      <c r="B30" s="8">
        <v>1.5</v>
      </c>
      <c r="C30" s="9"/>
      <c r="D30" s="9" t="s">
        <v>21</v>
      </c>
      <c r="E30" s="9" t="s">
        <v>9</v>
      </c>
      <c r="F30" s="4"/>
      <c r="G30" s="9"/>
      <c r="H30" s="1"/>
      <c r="I30" s="1"/>
      <c r="J30" s="1"/>
      <c r="K30" s="1"/>
      <c r="L30" s="1"/>
    </row>
    <row r="31" spans="1:12" ht="13" hidden="1" x14ac:dyDescent="0.3">
      <c r="A31" s="1"/>
      <c r="B31" s="8">
        <v>1.5</v>
      </c>
      <c r="C31" s="9"/>
      <c r="D31" s="9" t="s">
        <v>22</v>
      </c>
      <c r="E31" s="9" t="s">
        <v>9</v>
      </c>
      <c r="F31" s="4"/>
      <c r="G31" s="9"/>
      <c r="H31" s="1"/>
      <c r="I31" s="1"/>
      <c r="J31" s="1"/>
      <c r="K31" s="1"/>
      <c r="L31" s="1"/>
    </row>
    <row r="32" spans="1:12" ht="13" hidden="1" x14ac:dyDescent="0.3">
      <c r="A32" s="1"/>
      <c r="B32" s="8">
        <v>1.5</v>
      </c>
      <c r="C32" s="9"/>
      <c r="D32" s="9" t="s">
        <v>23</v>
      </c>
      <c r="E32" s="9" t="s">
        <v>9</v>
      </c>
      <c r="F32" s="4"/>
      <c r="G32" s="9"/>
      <c r="H32" s="1"/>
      <c r="I32" s="1"/>
      <c r="J32" s="1"/>
      <c r="K32" s="1"/>
      <c r="L32" s="1"/>
    </row>
    <row r="33" spans="1:12" ht="13" hidden="1" x14ac:dyDescent="0.3">
      <c r="A33" s="1"/>
      <c r="B33" s="8">
        <v>1.5</v>
      </c>
      <c r="C33" s="9"/>
      <c r="D33" s="9" t="s">
        <v>24</v>
      </c>
      <c r="E33" s="9" t="s">
        <v>9</v>
      </c>
      <c r="F33" s="4"/>
      <c r="G33" s="9"/>
      <c r="H33" s="1"/>
      <c r="I33" s="1"/>
      <c r="J33" s="1"/>
      <c r="K33" s="1"/>
      <c r="L33" s="1"/>
    </row>
    <row r="34" spans="1:12" ht="60" hidden="1" x14ac:dyDescent="0.3">
      <c r="A34" s="1"/>
      <c r="B34" s="8">
        <v>1.5</v>
      </c>
      <c r="C34" s="9"/>
      <c r="D34" s="9" t="s">
        <v>25</v>
      </c>
      <c r="E34" s="9" t="s">
        <v>9</v>
      </c>
      <c r="F34" s="4"/>
      <c r="G34" s="9"/>
      <c r="H34" s="1"/>
      <c r="I34" s="1"/>
      <c r="J34" s="1"/>
      <c r="K34" s="1"/>
      <c r="L34" s="1"/>
    </row>
    <row r="35" spans="1:12" ht="13" hidden="1" x14ac:dyDescent="0.3">
      <c r="A35" s="1"/>
      <c r="B35" s="8">
        <v>1.5</v>
      </c>
      <c r="C35" s="9" t="s">
        <v>29</v>
      </c>
      <c r="D35" s="9" t="s">
        <v>20</v>
      </c>
      <c r="E35" s="9" t="s">
        <v>9</v>
      </c>
      <c r="F35" s="4"/>
      <c r="G35" s="9"/>
      <c r="H35" s="1"/>
      <c r="I35" s="1"/>
      <c r="J35" s="1"/>
      <c r="K35" s="1"/>
      <c r="L35" s="1"/>
    </row>
    <row r="36" spans="1:12" ht="13" hidden="1" x14ac:dyDescent="0.3">
      <c r="A36" s="1"/>
      <c r="B36" s="8">
        <v>1.5</v>
      </c>
      <c r="C36" s="9"/>
      <c r="D36" s="9" t="s">
        <v>21</v>
      </c>
      <c r="E36" s="9" t="s">
        <v>9</v>
      </c>
      <c r="F36" s="4"/>
      <c r="G36" s="9"/>
      <c r="H36" s="1"/>
      <c r="I36" s="1"/>
      <c r="J36" s="1"/>
      <c r="K36" s="1"/>
      <c r="L36" s="1"/>
    </row>
    <row r="37" spans="1:12" ht="13" hidden="1" x14ac:dyDescent="0.3">
      <c r="A37" s="1"/>
      <c r="B37" s="8">
        <v>1.5</v>
      </c>
      <c r="C37" s="9"/>
      <c r="D37" s="9" t="s">
        <v>22</v>
      </c>
      <c r="E37" s="9" t="s">
        <v>9</v>
      </c>
      <c r="F37" s="4"/>
      <c r="G37" s="9"/>
      <c r="H37" s="1"/>
      <c r="I37" s="1"/>
      <c r="J37" s="1"/>
      <c r="K37" s="1"/>
      <c r="L37" s="1"/>
    </row>
    <row r="38" spans="1:12" ht="13" hidden="1" x14ac:dyDescent="0.3">
      <c r="A38" s="1"/>
      <c r="B38" s="8">
        <v>1.5</v>
      </c>
      <c r="C38" s="9"/>
      <c r="D38" s="9" t="s">
        <v>23</v>
      </c>
      <c r="E38" s="9" t="s">
        <v>9</v>
      </c>
      <c r="F38" s="4"/>
      <c r="G38" s="9"/>
      <c r="H38" s="1"/>
      <c r="I38" s="1"/>
      <c r="J38" s="1"/>
      <c r="K38" s="1"/>
      <c r="L38" s="1"/>
    </row>
    <row r="39" spans="1:12" ht="13" hidden="1" x14ac:dyDescent="0.3">
      <c r="A39" s="1"/>
      <c r="B39" s="8">
        <v>1.5</v>
      </c>
      <c r="C39" s="9"/>
      <c r="D39" s="9" t="s">
        <v>24</v>
      </c>
      <c r="E39" s="9" t="s">
        <v>9</v>
      </c>
      <c r="F39" s="4"/>
      <c r="G39" s="9"/>
      <c r="H39" s="1"/>
      <c r="I39" s="1"/>
      <c r="J39" s="1"/>
      <c r="K39" s="1"/>
      <c r="L39" s="1"/>
    </row>
    <row r="40" spans="1:12" ht="60" hidden="1" x14ac:dyDescent="0.3">
      <c r="A40" s="1"/>
      <c r="B40" s="8">
        <v>1.5</v>
      </c>
      <c r="C40" s="9"/>
      <c r="D40" s="9" t="s">
        <v>25</v>
      </c>
      <c r="E40" s="9" t="s">
        <v>9</v>
      </c>
      <c r="F40" s="4"/>
      <c r="G40" s="9"/>
      <c r="H40" s="1"/>
      <c r="I40" s="1"/>
      <c r="J40" s="1"/>
      <c r="K40" s="1"/>
      <c r="L40" s="1"/>
    </row>
    <row r="41" spans="1:12" ht="13" hidden="1" x14ac:dyDescent="0.3">
      <c r="A41" s="1"/>
      <c r="B41" s="8">
        <v>1.5</v>
      </c>
      <c r="C41" s="9" t="s">
        <v>30</v>
      </c>
      <c r="D41" s="9" t="s">
        <v>20</v>
      </c>
      <c r="E41" s="9" t="s">
        <v>9</v>
      </c>
      <c r="F41" s="4"/>
      <c r="G41" s="9"/>
      <c r="H41" s="1"/>
      <c r="I41" s="1"/>
      <c r="J41" s="1"/>
      <c r="K41" s="1"/>
      <c r="L41" s="1"/>
    </row>
    <row r="42" spans="1:12" ht="13" hidden="1" x14ac:dyDescent="0.3">
      <c r="A42" s="1"/>
      <c r="B42" s="8">
        <v>1.5</v>
      </c>
      <c r="C42" s="9"/>
      <c r="D42" s="9" t="s">
        <v>21</v>
      </c>
      <c r="E42" s="9" t="s">
        <v>9</v>
      </c>
      <c r="F42" s="4"/>
      <c r="G42" s="9"/>
      <c r="H42" s="1"/>
      <c r="I42" s="1"/>
      <c r="J42" s="1"/>
      <c r="K42" s="1"/>
      <c r="L42" s="1"/>
    </row>
    <row r="43" spans="1:12" ht="13" hidden="1" x14ac:dyDescent="0.3">
      <c r="A43" s="1"/>
      <c r="B43" s="8">
        <v>1.5</v>
      </c>
      <c r="C43" s="9"/>
      <c r="D43" s="9" t="s">
        <v>22</v>
      </c>
      <c r="E43" s="9" t="s">
        <v>9</v>
      </c>
      <c r="F43" s="4"/>
      <c r="G43" s="9"/>
      <c r="H43" s="1"/>
      <c r="I43" s="1"/>
      <c r="J43" s="1"/>
      <c r="K43" s="1"/>
      <c r="L43" s="1"/>
    </row>
    <row r="44" spans="1:12" ht="13" hidden="1" x14ac:dyDescent="0.3">
      <c r="A44" s="1"/>
      <c r="B44" s="8">
        <v>1.5</v>
      </c>
      <c r="C44" s="9"/>
      <c r="D44" s="9" t="s">
        <v>23</v>
      </c>
      <c r="E44" s="9" t="s">
        <v>9</v>
      </c>
      <c r="F44" s="4"/>
      <c r="G44" s="9"/>
      <c r="H44" s="1"/>
      <c r="I44" s="1"/>
      <c r="J44" s="1"/>
      <c r="K44" s="1"/>
      <c r="L44" s="1"/>
    </row>
    <row r="45" spans="1:12" ht="13" hidden="1" x14ac:dyDescent="0.3">
      <c r="A45" s="1"/>
      <c r="B45" s="8">
        <v>1.5</v>
      </c>
      <c r="C45" s="9"/>
      <c r="D45" s="9" t="s">
        <v>24</v>
      </c>
      <c r="E45" s="9" t="s">
        <v>9</v>
      </c>
      <c r="F45" s="4"/>
      <c r="G45" s="9"/>
      <c r="H45" s="1"/>
      <c r="I45" s="1"/>
      <c r="J45" s="1"/>
      <c r="K45" s="1"/>
      <c r="L45" s="1"/>
    </row>
    <row r="46" spans="1:12" ht="60" hidden="1" x14ac:dyDescent="0.3">
      <c r="A46" s="1"/>
      <c r="B46" s="8">
        <v>1.5</v>
      </c>
      <c r="C46" s="9"/>
      <c r="D46" s="9" t="s">
        <v>25</v>
      </c>
      <c r="E46" s="9" t="s">
        <v>9</v>
      </c>
      <c r="F46" s="4"/>
      <c r="G46" s="9"/>
      <c r="H46" s="1"/>
      <c r="I46" s="1"/>
      <c r="J46" s="1"/>
      <c r="K46" s="1"/>
      <c r="L46" s="1"/>
    </row>
    <row r="47" spans="1:12" ht="13" hidden="1" x14ac:dyDescent="0.3">
      <c r="A47" s="1"/>
      <c r="B47" s="8">
        <v>1.5</v>
      </c>
      <c r="C47" s="9" t="s">
        <v>31</v>
      </c>
      <c r="D47" s="9" t="s">
        <v>20</v>
      </c>
      <c r="E47" s="9" t="s">
        <v>9</v>
      </c>
      <c r="F47" s="4"/>
      <c r="G47" s="9"/>
      <c r="H47" s="1"/>
      <c r="I47" s="1"/>
      <c r="J47" s="1"/>
      <c r="K47" s="1"/>
      <c r="L47" s="1"/>
    </row>
    <row r="48" spans="1:12" ht="13" hidden="1" x14ac:dyDescent="0.3">
      <c r="A48" s="1"/>
      <c r="B48" s="8">
        <v>1.5</v>
      </c>
      <c r="C48" s="9"/>
      <c r="D48" s="9" t="s">
        <v>21</v>
      </c>
      <c r="E48" s="9" t="s">
        <v>9</v>
      </c>
      <c r="F48" s="4"/>
      <c r="G48" s="9"/>
      <c r="H48" s="1"/>
      <c r="I48" s="1"/>
      <c r="J48" s="1"/>
      <c r="K48" s="1"/>
      <c r="L48" s="1"/>
    </row>
    <row r="49" spans="1:12" ht="13" hidden="1" x14ac:dyDescent="0.3">
      <c r="A49" s="1"/>
      <c r="B49" s="8">
        <v>1.5</v>
      </c>
      <c r="C49" s="9"/>
      <c r="D49" s="9" t="s">
        <v>22</v>
      </c>
      <c r="E49" s="9" t="s">
        <v>9</v>
      </c>
      <c r="F49" s="4"/>
      <c r="G49" s="9"/>
      <c r="H49" s="1"/>
      <c r="I49" s="1"/>
      <c r="J49" s="1"/>
      <c r="K49" s="1"/>
      <c r="L49" s="1"/>
    </row>
    <row r="50" spans="1:12" ht="13" hidden="1" x14ac:dyDescent="0.3">
      <c r="A50" s="1"/>
      <c r="B50" s="8">
        <v>1.5</v>
      </c>
      <c r="C50" s="9"/>
      <c r="D50" s="9" t="s">
        <v>23</v>
      </c>
      <c r="E50" s="9" t="s">
        <v>9</v>
      </c>
      <c r="F50" s="4"/>
      <c r="G50" s="9"/>
      <c r="H50" s="1"/>
      <c r="I50" s="1"/>
      <c r="J50" s="1"/>
      <c r="K50" s="1"/>
      <c r="L50" s="1"/>
    </row>
    <row r="51" spans="1:12" ht="13" hidden="1" x14ac:dyDescent="0.3">
      <c r="A51" s="1"/>
      <c r="B51" s="8">
        <v>1.5</v>
      </c>
      <c r="C51" s="9"/>
      <c r="D51" s="9" t="s">
        <v>24</v>
      </c>
      <c r="E51" s="9" t="s">
        <v>9</v>
      </c>
      <c r="F51" s="4"/>
      <c r="G51" s="9"/>
      <c r="H51" s="1"/>
      <c r="I51" s="1"/>
      <c r="J51" s="1"/>
      <c r="K51" s="1"/>
      <c r="L51" s="1"/>
    </row>
    <row r="52" spans="1:12" ht="60" hidden="1" x14ac:dyDescent="0.3">
      <c r="A52" s="1"/>
      <c r="B52" s="8">
        <v>1.5</v>
      </c>
      <c r="C52" s="9"/>
      <c r="D52" s="9" t="s">
        <v>25</v>
      </c>
      <c r="E52" s="9" t="s">
        <v>9</v>
      </c>
      <c r="F52" s="4"/>
      <c r="G52" s="9"/>
      <c r="H52" s="1"/>
      <c r="I52" s="1"/>
      <c r="J52" s="1"/>
      <c r="K52" s="1"/>
      <c r="L52" s="1"/>
    </row>
    <row r="53" spans="1:12" ht="13" hidden="1" x14ac:dyDescent="0.3">
      <c r="A53" s="1"/>
      <c r="B53" s="8">
        <v>1.5</v>
      </c>
      <c r="C53" s="9" t="s">
        <v>32</v>
      </c>
      <c r="D53" s="9" t="s">
        <v>20</v>
      </c>
      <c r="E53" s="9" t="s">
        <v>9</v>
      </c>
      <c r="F53" s="4"/>
      <c r="G53" s="9"/>
      <c r="H53" s="1"/>
      <c r="I53" s="1"/>
      <c r="J53" s="1"/>
      <c r="K53" s="1"/>
      <c r="L53" s="1"/>
    </row>
    <row r="54" spans="1:12" ht="13" hidden="1" x14ac:dyDescent="0.3">
      <c r="A54" s="1"/>
      <c r="B54" s="8">
        <v>1.5</v>
      </c>
      <c r="C54" s="9"/>
      <c r="D54" s="9" t="s">
        <v>21</v>
      </c>
      <c r="E54" s="9" t="s">
        <v>9</v>
      </c>
      <c r="F54" s="4"/>
      <c r="G54" s="9"/>
      <c r="H54" s="1"/>
      <c r="I54" s="1"/>
      <c r="J54" s="1"/>
      <c r="K54" s="1"/>
      <c r="L54" s="1"/>
    </row>
    <row r="55" spans="1:12" ht="13" hidden="1" x14ac:dyDescent="0.3">
      <c r="A55" s="1"/>
      <c r="B55" s="8">
        <v>1.5</v>
      </c>
      <c r="C55" s="9"/>
      <c r="D55" s="9" t="s">
        <v>22</v>
      </c>
      <c r="E55" s="9" t="s">
        <v>9</v>
      </c>
      <c r="F55" s="4"/>
      <c r="G55" s="9"/>
      <c r="H55" s="1"/>
      <c r="I55" s="1"/>
      <c r="J55" s="1"/>
      <c r="K55" s="1"/>
      <c r="L55" s="1"/>
    </row>
    <row r="56" spans="1:12" ht="13" hidden="1" x14ac:dyDescent="0.3">
      <c r="A56" s="1"/>
      <c r="B56" s="8">
        <v>1.5</v>
      </c>
      <c r="C56" s="9"/>
      <c r="D56" s="9" t="s">
        <v>23</v>
      </c>
      <c r="E56" s="9" t="s">
        <v>9</v>
      </c>
      <c r="F56" s="4"/>
      <c r="G56" s="9"/>
      <c r="H56" s="1"/>
      <c r="I56" s="1"/>
      <c r="J56" s="1"/>
      <c r="K56" s="1"/>
      <c r="L56" s="1"/>
    </row>
    <row r="57" spans="1:12" ht="13" hidden="1" x14ac:dyDescent="0.3">
      <c r="A57" s="1"/>
      <c r="B57" s="8">
        <v>1.5</v>
      </c>
      <c r="C57" s="9"/>
      <c r="D57" s="9" t="s">
        <v>24</v>
      </c>
      <c r="E57" s="9" t="s">
        <v>9</v>
      </c>
      <c r="F57" s="4"/>
      <c r="G57" s="9"/>
      <c r="H57" s="1"/>
      <c r="I57" s="1"/>
      <c r="J57" s="1"/>
      <c r="K57" s="1"/>
      <c r="L57" s="1"/>
    </row>
    <row r="58" spans="1:12" ht="60" hidden="1" x14ac:dyDescent="0.3">
      <c r="A58" s="1"/>
      <c r="B58" s="8">
        <v>1.5</v>
      </c>
      <c r="C58" s="9"/>
      <c r="D58" s="9" t="s">
        <v>25</v>
      </c>
      <c r="E58" s="9" t="s">
        <v>9</v>
      </c>
      <c r="F58" s="4"/>
      <c r="G58" s="9"/>
      <c r="H58" s="1"/>
      <c r="I58" s="1"/>
      <c r="J58" s="1"/>
      <c r="K58" s="1"/>
      <c r="L58" s="1"/>
    </row>
    <row r="59" spans="1:12" ht="13" hidden="1" x14ac:dyDescent="0.3">
      <c r="A59" s="1"/>
      <c r="B59" s="8">
        <v>1.5</v>
      </c>
      <c r="C59" s="9" t="s">
        <v>33</v>
      </c>
      <c r="D59" s="9" t="s">
        <v>20</v>
      </c>
      <c r="E59" s="9" t="s">
        <v>9</v>
      </c>
      <c r="F59" s="4"/>
      <c r="G59" s="9"/>
      <c r="H59" s="1"/>
      <c r="I59" s="1"/>
      <c r="J59" s="1"/>
      <c r="K59" s="1"/>
      <c r="L59" s="1"/>
    </row>
    <row r="60" spans="1:12" ht="13" hidden="1" x14ac:dyDescent="0.3">
      <c r="A60" s="1"/>
      <c r="B60" s="8">
        <v>1.5</v>
      </c>
      <c r="C60" s="9"/>
      <c r="D60" s="9" t="s">
        <v>21</v>
      </c>
      <c r="E60" s="9" t="s">
        <v>9</v>
      </c>
      <c r="F60" s="4"/>
      <c r="G60" s="9"/>
      <c r="H60" s="1"/>
      <c r="I60" s="1"/>
      <c r="J60" s="1"/>
      <c r="K60" s="1"/>
      <c r="L60" s="1"/>
    </row>
    <row r="61" spans="1:12" ht="13" hidden="1" x14ac:dyDescent="0.3">
      <c r="A61" s="1"/>
      <c r="B61" s="8">
        <v>1.5</v>
      </c>
      <c r="C61" s="9"/>
      <c r="D61" s="9" t="s">
        <v>22</v>
      </c>
      <c r="E61" s="9" t="s">
        <v>9</v>
      </c>
      <c r="F61" s="4"/>
      <c r="G61" s="9"/>
      <c r="H61" s="1"/>
      <c r="I61" s="1"/>
      <c r="J61" s="1"/>
      <c r="K61" s="1"/>
      <c r="L61" s="1"/>
    </row>
    <row r="62" spans="1:12" ht="13" hidden="1" x14ac:dyDescent="0.3">
      <c r="A62" s="1"/>
      <c r="B62" s="8">
        <v>1.5</v>
      </c>
      <c r="C62" s="9"/>
      <c r="D62" s="9" t="s">
        <v>23</v>
      </c>
      <c r="E62" s="9" t="s">
        <v>9</v>
      </c>
      <c r="F62" s="4"/>
      <c r="G62" s="9"/>
      <c r="H62" s="1"/>
      <c r="I62" s="1"/>
      <c r="J62" s="1"/>
      <c r="K62" s="1"/>
      <c r="L62" s="1"/>
    </row>
    <row r="63" spans="1:12" ht="13" hidden="1" x14ac:dyDescent="0.3">
      <c r="A63" s="1"/>
      <c r="B63" s="8">
        <v>1.5</v>
      </c>
      <c r="C63" s="9"/>
      <c r="D63" s="9" t="s">
        <v>24</v>
      </c>
      <c r="E63" s="9" t="s">
        <v>9</v>
      </c>
      <c r="F63" s="4"/>
      <c r="G63" s="9"/>
      <c r="H63" s="1"/>
      <c r="I63" s="1"/>
      <c r="J63" s="1"/>
      <c r="K63" s="1"/>
      <c r="L63" s="1"/>
    </row>
    <row r="64" spans="1:12" ht="60" hidden="1" x14ac:dyDescent="0.3">
      <c r="A64" s="1"/>
      <c r="B64" s="8">
        <v>1.5</v>
      </c>
      <c r="C64" s="9"/>
      <c r="D64" s="9" t="s">
        <v>25</v>
      </c>
      <c r="E64" s="9" t="s">
        <v>9</v>
      </c>
      <c r="F64" s="4"/>
      <c r="G64" s="9"/>
      <c r="H64" s="1"/>
      <c r="I64" s="1"/>
      <c r="J64" s="1"/>
      <c r="K64" s="1"/>
      <c r="L64" s="1"/>
    </row>
    <row r="65" spans="1:12" ht="13" hidden="1" x14ac:dyDescent="0.3">
      <c r="A65" s="1"/>
      <c r="B65" s="8">
        <v>1.5</v>
      </c>
      <c r="C65" s="9" t="s">
        <v>34</v>
      </c>
      <c r="D65" s="9" t="s">
        <v>20</v>
      </c>
      <c r="E65" s="9" t="s">
        <v>9</v>
      </c>
      <c r="F65" s="4"/>
      <c r="G65" s="9"/>
      <c r="H65" s="1"/>
      <c r="I65" s="1"/>
      <c r="J65" s="1"/>
      <c r="K65" s="1"/>
      <c r="L65" s="1"/>
    </row>
    <row r="66" spans="1:12" ht="13" hidden="1" x14ac:dyDescent="0.3">
      <c r="A66" s="1"/>
      <c r="B66" s="8">
        <v>1.5</v>
      </c>
      <c r="C66" s="9"/>
      <c r="D66" s="9" t="s">
        <v>21</v>
      </c>
      <c r="E66" s="9" t="s">
        <v>9</v>
      </c>
      <c r="F66" s="4"/>
      <c r="G66" s="9"/>
      <c r="H66" s="1"/>
      <c r="I66" s="1"/>
      <c r="J66" s="1"/>
      <c r="K66" s="1"/>
      <c r="L66" s="1"/>
    </row>
    <row r="67" spans="1:12" ht="13" hidden="1" x14ac:dyDescent="0.3">
      <c r="A67" s="1"/>
      <c r="B67" s="8">
        <v>1.5</v>
      </c>
      <c r="C67" s="9"/>
      <c r="D67" s="9" t="s">
        <v>22</v>
      </c>
      <c r="E67" s="9" t="s">
        <v>9</v>
      </c>
      <c r="F67" s="4"/>
      <c r="G67" s="9"/>
      <c r="H67" s="1"/>
      <c r="I67" s="1"/>
      <c r="J67" s="1"/>
      <c r="K67" s="1"/>
      <c r="L67" s="1"/>
    </row>
    <row r="68" spans="1:12" ht="13" hidden="1" x14ac:dyDescent="0.3">
      <c r="A68" s="1"/>
      <c r="B68" s="8">
        <v>1.5</v>
      </c>
      <c r="C68" s="9"/>
      <c r="D68" s="9" t="s">
        <v>23</v>
      </c>
      <c r="E68" s="9" t="s">
        <v>9</v>
      </c>
      <c r="F68" s="4"/>
      <c r="G68" s="9"/>
      <c r="H68" s="1"/>
      <c r="I68" s="1"/>
      <c r="J68" s="1"/>
      <c r="K68" s="1"/>
      <c r="L68" s="1"/>
    </row>
    <row r="69" spans="1:12" ht="13" hidden="1" x14ac:dyDescent="0.3">
      <c r="A69" s="1"/>
      <c r="B69" s="8">
        <v>1.5</v>
      </c>
      <c r="C69" s="9"/>
      <c r="D69" s="9" t="s">
        <v>24</v>
      </c>
      <c r="E69" s="9" t="s">
        <v>9</v>
      </c>
      <c r="F69" s="4"/>
      <c r="G69" s="9"/>
      <c r="H69" s="1"/>
      <c r="I69" s="1"/>
      <c r="J69" s="1"/>
      <c r="K69" s="1"/>
      <c r="L69" s="1"/>
    </row>
    <row r="70" spans="1:12" ht="60" hidden="1" x14ac:dyDescent="0.3">
      <c r="A70" s="1"/>
      <c r="B70" s="8">
        <v>1.5</v>
      </c>
      <c r="C70" s="9"/>
      <c r="D70" s="9" t="s">
        <v>25</v>
      </c>
      <c r="E70" s="9" t="s">
        <v>9</v>
      </c>
      <c r="F70" s="4"/>
      <c r="G70" s="9"/>
      <c r="H70" s="1"/>
      <c r="I70" s="1"/>
      <c r="J70" s="1"/>
      <c r="K70" s="1"/>
      <c r="L70" s="1"/>
    </row>
    <row r="71" spans="1:12" ht="13" hidden="1" x14ac:dyDescent="0.3">
      <c r="A71" s="1"/>
      <c r="B71" s="8">
        <v>1.5</v>
      </c>
      <c r="C71" s="9" t="s">
        <v>35</v>
      </c>
      <c r="D71" s="9" t="s">
        <v>20</v>
      </c>
      <c r="E71" s="9" t="s">
        <v>9</v>
      </c>
      <c r="F71" s="4"/>
      <c r="G71" s="9"/>
      <c r="H71" s="1"/>
      <c r="I71" s="1"/>
      <c r="J71" s="1"/>
      <c r="K71" s="1"/>
      <c r="L71" s="1"/>
    </row>
    <row r="72" spans="1:12" ht="13" hidden="1" x14ac:dyDescent="0.3">
      <c r="A72" s="1"/>
      <c r="B72" s="8">
        <v>1.5</v>
      </c>
      <c r="C72" s="9"/>
      <c r="D72" s="9" t="s">
        <v>21</v>
      </c>
      <c r="E72" s="9" t="s">
        <v>9</v>
      </c>
      <c r="F72" s="4"/>
      <c r="G72" s="9"/>
      <c r="H72" s="1"/>
      <c r="I72" s="1"/>
      <c r="J72" s="1"/>
      <c r="K72" s="1"/>
      <c r="L72" s="1"/>
    </row>
    <row r="73" spans="1:12" ht="13" hidden="1" x14ac:dyDescent="0.3">
      <c r="A73" s="1"/>
      <c r="B73" s="8">
        <v>1.5</v>
      </c>
      <c r="C73" s="9"/>
      <c r="D73" s="9" t="s">
        <v>22</v>
      </c>
      <c r="E73" s="9" t="s">
        <v>9</v>
      </c>
      <c r="F73" s="4"/>
      <c r="G73" s="9"/>
      <c r="H73" s="1"/>
      <c r="I73" s="1"/>
      <c r="J73" s="1"/>
      <c r="K73" s="1"/>
      <c r="L73" s="1"/>
    </row>
    <row r="74" spans="1:12" ht="13" hidden="1" x14ac:dyDescent="0.3">
      <c r="A74" s="1"/>
      <c r="B74" s="8">
        <v>1.5</v>
      </c>
      <c r="C74" s="9"/>
      <c r="D74" s="9" t="s">
        <v>23</v>
      </c>
      <c r="E74" s="9" t="s">
        <v>9</v>
      </c>
      <c r="F74" s="4"/>
      <c r="G74" s="9"/>
      <c r="H74" s="1"/>
      <c r="I74" s="1"/>
      <c r="J74" s="1"/>
      <c r="K74" s="1"/>
      <c r="L74" s="1"/>
    </row>
    <row r="75" spans="1:12" ht="13" hidden="1" x14ac:dyDescent="0.3">
      <c r="A75" s="1"/>
      <c r="B75" s="8">
        <v>1.5</v>
      </c>
      <c r="C75" s="9"/>
      <c r="D75" s="9" t="s">
        <v>24</v>
      </c>
      <c r="E75" s="9" t="s">
        <v>9</v>
      </c>
      <c r="F75" s="4"/>
      <c r="G75" s="9"/>
      <c r="H75" s="1"/>
      <c r="I75" s="1"/>
      <c r="J75" s="1"/>
      <c r="K75" s="1"/>
      <c r="L75" s="1"/>
    </row>
    <row r="76" spans="1:12" ht="60" hidden="1" x14ac:dyDescent="0.3">
      <c r="A76" s="1"/>
      <c r="B76" s="8">
        <v>1.5</v>
      </c>
      <c r="C76" s="9"/>
      <c r="D76" s="9" t="s">
        <v>25</v>
      </c>
      <c r="E76" s="9" t="s">
        <v>9</v>
      </c>
      <c r="F76" s="4"/>
      <c r="G76" s="9"/>
      <c r="H76" s="1"/>
      <c r="I76" s="1"/>
      <c r="J76" s="1"/>
      <c r="K76" s="1"/>
      <c r="L76" s="1"/>
    </row>
    <row r="77" spans="1:12" ht="13" hidden="1" x14ac:dyDescent="0.3">
      <c r="A77" s="1"/>
      <c r="B77" s="8">
        <v>1.5</v>
      </c>
      <c r="C77" s="9" t="s">
        <v>36</v>
      </c>
      <c r="D77" s="9" t="s">
        <v>20</v>
      </c>
      <c r="E77" s="9" t="s">
        <v>9</v>
      </c>
      <c r="F77" s="4"/>
      <c r="G77" s="9"/>
      <c r="H77" s="1"/>
      <c r="I77" s="1"/>
      <c r="J77" s="1"/>
      <c r="K77" s="1"/>
      <c r="L77" s="1"/>
    </row>
    <row r="78" spans="1:12" ht="13" hidden="1" x14ac:dyDescent="0.3">
      <c r="A78" s="1"/>
      <c r="B78" s="8">
        <v>1.5</v>
      </c>
      <c r="C78" s="9"/>
      <c r="D78" s="9" t="s">
        <v>21</v>
      </c>
      <c r="E78" s="9" t="s">
        <v>9</v>
      </c>
      <c r="F78" s="4"/>
      <c r="G78" s="9"/>
      <c r="H78" s="1"/>
      <c r="I78" s="1"/>
      <c r="J78" s="1"/>
      <c r="K78" s="1"/>
      <c r="L78" s="1"/>
    </row>
    <row r="79" spans="1:12" ht="13" hidden="1" x14ac:dyDescent="0.3">
      <c r="A79" s="1"/>
      <c r="B79" s="8">
        <v>1.5</v>
      </c>
      <c r="C79" s="9"/>
      <c r="D79" s="9" t="s">
        <v>22</v>
      </c>
      <c r="E79" s="9" t="s">
        <v>9</v>
      </c>
      <c r="F79" s="4"/>
      <c r="G79" s="9"/>
      <c r="H79" s="1"/>
      <c r="I79" s="1"/>
      <c r="J79" s="1"/>
      <c r="K79" s="1"/>
      <c r="L79" s="1"/>
    </row>
    <row r="80" spans="1:12" ht="13" hidden="1" x14ac:dyDescent="0.3">
      <c r="A80" s="1"/>
      <c r="B80" s="8">
        <v>1.5</v>
      </c>
      <c r="C80" s="9"/>
      <c r="D80" s="9" t="s">
        <v>23</v>
      </c>
      <c r="E80" s="9" t="s">
        <v>9</v>
      </c>
      <c r="F80" s="4"/>
      <c r="G80" s="9"/>
      <c r="H80" s="1"/>
      <c r="I80" s="1"/>
      <c r="J80" s="1"/>
      <c r="K80" s="1"/>
      <c r="L80" s="1"/>
    </row>
    <row r="81" spans="1:12" ht="13" hidden="1" x14ac:dyDescent="0.3">
      <c r="A81" s="1"/>
      <c r="B81" s="8">
        <v>1.5</v>
      </c>
      <c r="C81" s="9"/>
      <c r="D81" s="9" t="s">
        <v>24</v>
      </c>
      <c r="E81" s="9" t="s">
        <v>9</v>
      </c>
      <c r="F81" s="4"/>
      <c r="G81" s="9"/>
      <c r="H81" s="1"/>
      <c r="I81" s="1"/>
      <c r="J81" s="1"/>
      <c r="K81" s="1"/>
      <c r="L81" s="1"/>
    </row>
    <row r="82" spans="1:12" ht="60" hidden="1" x14ac:dyDescent="0.3">
      <c r="A82" s="1"/>
      <c r="B82" s="8">
        <v>1.5</v>
      </c>
      <c r="C82" s="9"/>
      <c r="D82" s="9" t="s">
        <v>25</v>
      </c>
      <c r="E82" s="9" t="s">
        <v>9</v>
      </c>
      <c r="F82" s="4"/>
      <c r="G82" s="9"/>
      <c r="H82" s="1"/>
      <c r="I82" s="1"/>
      <c r="J82" s="1"/>
      <c r="K82" s="1"/>
      <c r="L82" s="1"/>
    </row>
    <row r="83" spans="1:12" ht="24" hidden="1" x14ac:dyDescent="0.3">
      <c r="A83" s="1"/>
      <c r="B83" s="8">
        <v>1.6</v>
      </c>
      <c r="C83" s="9" t="s">
        <v>37</v>
      </c>
      <c r="D83" s="10"/>
      <c r="E83" s="9" t="s">
        <v>9</v>
      </c>
      <c r="F83" s="4"/>
      <c r="G83" s="9"/>
      <c r="H83" s="1"/>
      <c r="I83" s="1"/>
      <c r="J83" s="1"/>
      <c r="K83" s="1"/>
      <c r="L83" s="1"/>
    </row>
    <row r="84" spans="1:12" ht="48" hidden="1" x14ac:dyDescent="0.3">
      <c r="A84" s="1"/>
      <c r="B84" s="8">
        <v>1.7</v>
      </c>
      <c r="C84" s="9" t="s">
        <v>38</v>
      </c>
      <c r="D84" s="5"/>
      <c r="E84" s="9" t="s">
        <v>9</v>
      </c>
      <c r="F84" s="4"/>
      <c r="G84" s="9"/>
      <c r="H84" s="1"/>
      <c r="I84" s="1"/>
      <c r="J84" s="1"/>
      <c r="K84" s="1"/>
      <c r="L84" s="1"/>
    </row>
    <row r="85" spans="1:12" ht="24" hidden="1" x14ac:dyDescent="0.3">
      <c r="A85" s="1"/>
      <c r="B85" s="8">
        <v>1.8</v>
      </c>
      <c r="C85" s="9" t="s">
        <v>39</v>
      </c>
      <c r="D85" s="10"/>
      <c r="E85" s="9" t="s">
        <v>9</v>
      </c>
      <c r="F85" s="4"/>
      <c r="G85" s="9"/>
      <c r="H85" s="1"/>
      <c r="I85" s="1"/>
      <c r="J85" s="1"/>
      <c r="K85" s="1"/>
      <c r="L85" s="1"/>
    </row>
    <row r="86" spans="1:12" ht="36" hidden="1" x14ac:dyDescent="0.3">
      <c r="A86" s="1"/>
      <c r="B86" s="8" t="s">
        <v>40</v>
      </c>
      <c r="C86" s="9" t="s">
        <v>41</v>
      </c>
      <c r="D86" s="5"/>
      <c r="E86" s="9" t="s">
        <v>9</v>
      </c>
      <c r="F86" s="4"/>
      <c r="G86" s="9"/>
      <c r="H86" s="1"/>
      <c r="I86" s="1"/>
      <c r="J86" s="1"/>
      <c r="K86" s="1"/>
      <c r="L86" s="1"/>
    </row>
    <row r="87" spans="1:12" ht="36" x14ac:dyDescent="0.3">
      <c r="A87" s="1"/>
      <c r="B87" s="8">
        <v>1.9</v>
      </c>
      <c r="C87" s="9" t="s">
        <v>42</v>
      </c>
      <c r="D87" s="5" t="s">
        <v>43</v>
      </c>
      <c r="E87" s="9" t="s">
        <v>9</v>
      </c>
      <c r="F87" s="4" t="s">
        <v>12</v>
      </c>
      <c r="G87" s="5" t="s">
        <v>12</v>
      </c>
      <c r="H87" s="1"/>
      <c r="I87" s="1"/>
      <c r="J87" s="1"/>
      <c r="K87" s="1"/>
      <c r="L87" s="1"/>
    </row>
    <row r="88" spans="1:12" ht="72" x14ac:dyDescent="0.3">
      <c r="A88" s="1"/>
      <c r="B88" s="8">
        <v>1.1000000000000001</v>
      </c>
      <c r="C88" s="9" t="s">
        <v>44</v>
      </c>
      <c r="D88" s="5" t="s">
        <v>45</v>
      </c>
      <c r="E88" s="9" t="s">
        <v>9</v>
      </c>
      <c r="F88" s="4" t="s">
        <v>12</v>
      </c>
      <c r="G88" s="5" t="s">
        <v>12</v>
      </c>
      <c r="H88" s="1"/>
      <c r="I88" s="1"/>
      <c r="J88" s="1"/>
      <c r="K88" s="1"/>
      <c r="L88" s="1"/>
    </row>
    <row r="89" spans="1:12" ht="24" x14ac:dyDescent="0.3">
      <c r="A89" s="1"/>
      <c r="B89" s="8">
        <v>1.1100000000000001</v>
      </c>
      <c r="C89" s="9" t="s">
        <v>46</v>
      </c>
      <c r="D89" s="10" t="s">
        <v>47</v>
      </c>
      <c r="E89" s="9" t="s">
        <v>9</v>
      </c>
      <c r="F89" s="4" t="s">
        <v>12</v>
      </c>
      <c r="G89" s="5" t="s">
        <v>12</v>
      </c>
      <c r="H89" s="1"/>
      <c r="I89" s="1"/>
      <c r="J89" s="1"/>
      <c r="K89" s="1"/>
      <c r="L89" s="1"/>
    </row>
    <row r="90" spans="1:12" ht="36" hidden="1" x14ac:dyDescent="0.3">
      <c r="A90" s="1"/>
      <c r="B90" s="8" t="s">
        <v>48</v>
      </c>
      <c r="C90" s="9" t="s">
        <v>49</v>
      </c>
      <c r="D90" s="5"/>
      <c r="E90" s="9" t="s">
        <v>9</v>
      </c>
      <c r="F90" s="4"/>
      <c r="G90" s="9"/>
      <c r="H90" s="1"/>
      <c r="I90" s="1"/>
      <c r="J90" s="1"/>
      <c r="K90" s="1"/>
      <c r="L90" s="1"/>
    </row>
    <row r="91" spans="1:12" ht="48" x14ac:dyDescent="0.3">
      <c r="A91" s="1"/>
      <c r="B91" s="8">
        <v>1.1200000000000001</v>
      </c>
      <c r="C91" s="9" t="s">
        <v>50</v>
      </c>
      <c r="D91" s="10" t="s">
        <v>47</v>
      </c>
      <c r="E91" s="9" t="s">
        <v>9</v>
      </c>
      <c r="F91" s="4" t="s">
        <v>12</v>
      </c>
      <c r="G91" s="5" t="s">
        <v>12</v>
      </c>
      <c r="H91" s="1"/>
      <c r="I91" s="1"/>
      <c r="J91" s="1"/>
      <c r="K91" s="1"/>
      <c r="L91" s="1"/>
    </row>
    <row r="92" spans="1:12" ht="36" x14ac:dyDescent="0.3">
      <c r="A92" s="1"/>
      <c r="B92" s="8" t="s">
        <v>51</v>
      </c>
      <c r="C92" s="9" t="s">
        <v>52</v>
      </c>
      <c r="D92" s="5" t="s">
        <v>53</v>
      </c>
      <c r="E92" s="9" t="s">
        <v>9</v>
      </c>
      <c r="F92" s="4" t="s">
        <v>12</v>
      </c>
      <c r="G92" s="5" t="s">
        <v>12</v>
      </c>
      <c r="H92" s="1"/>
      <c r="I92" s="1"/>
      <c r="J92" s="1"/>
      <c r="K92" s="1"/>
      <c r="L92" s="1"/>
    </row>
    <row r="93" spans="1:12" ht="48" x14ac:dyDescent="0.3">
      <c r="A93" s="1"/>
      <c r="B93" s="8">
        <v>1.1299999999999999</v>
      </c>
      <c r="C93" s="9" t="s">
        <v>54</v>
      </c>
      <c r="D93" s="10" t="s">
        <v>47</v>
      </c>
      <c r="E93" s="9" t="s">
        <v>9</v>
      </c>
      <c r="F93" s="4" t="s">
        <v>12</v>
      </c>
      <c r="G93" s="5" t="s">
        <v>12</v>
      </c>
      <c r="H93" s="1"/>
      <c r="I93" s="1"/>
      <c r="J93" s="1"/>
      <c r="K93" s="1"/>
      <c r="L93" s="1"/>
    </row>
    <row r="94" spans="1:12" ht="48" x14ac:dyDescent="0.3">
      <c r="A94" s="1"/>
      <c r="B94" s="8" t="s">
        <v>55</v>
      </c>
      <c r="C94" s="9" t="s">
        <v>56</v>
      </c>
      <c r="D94" s="5" t="s">
        <v>53</v>
      </c>
      <c r="E94" s="9" t="s">
        <v>9</v>
      </c>
      <c r="F94" s="4" t="s">
        <v>12</v>
      </c>
      <c r="G94" s="5" t="s">
        <v>12</v>
      </c>
      <c r="H94" s="1"/>
      <c r="I94" s="1"/>
      <c r="J94" s="1"/>
      <c r="K94" s="1"/>
      <c r="L94" s="1"/>
    </row>
    <row r="95" spans="1:12" ht="13" x14ac:dyDescent="0.3">
      <c r="A95" s="1"/>
      <c r="B95" s="8">
        <v>1.1399999999999999</v>
      </c>
      <c r="C95" s="9" t="s">
        <v>57</v>
      </c>
      <c r="D95" s="10" t="s">
        <v>47</v>
      </c>
      <c r="E95" s="9" t="s">
        <v>9</v>
      </c>
      <c r="F95" s="4" t="s">
        <v>12</v>
      </c>
      <c r="G95" s="5" t="s">
        <v>12</v>
      </c>
      <c r="H95" s="1"/>
      <c r="I95" s="1"/>
      <c r="J95" s="1"/>
      <c r="K95" s="1"/>
      <c r="L95" s="1"/>
    </row>
    <row r="96" spans="1:12" ht="24" x14ac:dyDescent="0.3">
      <c r="A96" s="1"/>
      <c r="B96" s="8" t="s">
        <v>58</v>
      </c>
      <c r="C96" s="9" t="s">
        <v>59</v>
      </c>
      <c r="D96" s="5" t="s">
        <v>53</v>
      </c>
      <c r="E96" s="9" t="s">
        <v>9</v>
      </c>
      <c r="F96" s="4" t="s">
        <v>12</v>
      </c>
      <c r="G96" s="5" t="s">
        <v>12</v>
      </c>
      <c r="H96" s="1"/>
      <c r="I96" s="1"/>
      <c r="J96" s="1"/>
      <c r="K96" s="1"/>
      <c r="L96" s="1"/>
    </row>
    <row r="97" spans="1:12" ht="24" x14ac:dyDescent="0.3">
      <c r="A97" s="1"/>
      <c r="B97" s="8">
        <v>1.1499999999999999</v>
      </c>
      <c r="C97" s="9" t="s">
        <v>60</v>
      </c>
      <c r="D97" s="10" t="s">
        <v>47</v>
      </c>
      <c r="E97" s="9" t="s">
        <v>9</v>
      </c>
      <c r="F97" s="4" t="s">
        <v>12</v>
      </c>
      <c r="G97" s="5" t="s">
        <v>12</v>
      </c>
      <c r="H97" s="1"/>
      <c r="I97" s="1"/>
      <c r="J97" s="1"/>
      <c r="K97" s="1"/>
      <c r="L97" s="1"/>
    </row>
    <row r="98" spans="1:12" ht="24" x14ac:dyDescent="0.3">
      <c r="A98" s="1"/>
      <c r="B98" s="8" t="s">
        <v>61</v>
      </c>
      <c r="C98" s="9" t="s">
        <v>62</v>
      </c>
      <c r="D98" s="5" t="s">
        <v>53</v>
      </c>
      <c r="E98" s="9" t="s">
        <v>9</v>
      </c>
      <c r="F98" s="4" t="s">
        <v>12</v>
      </c>
      <c r="G98" s="5" t="s">
        <v>12</v>
      </c>
      <c r="H98" s="1"/>
      <c r="I98" s="1"/>
      <c r="J98" s="1"/>
      <c r="K98" s="1"/>
      <c r="L98" s="1"/>
    </row>
    <row r="99" spans="1:12" ht="36" x14ac:dyDescent="0.3">
      <c r="A99" s="1"/>
      <c r="B99" s="8">
        <v>1.1599999999999999</v>
      </c>
      <c r="C99" s="9" t="s">
        <v>63</v>
      </c>
      <c r="D99" s="10" t="s">
        <v>47</v>
      </c>
      <c r="E99" s="9" t="s">
        <v>9</v>
      </c>
      <c r="F99" s="4" t="s">
        <v>12</v>
      </c>
      <c r="G99" s="5" t="s">
        <v>12</v>
      </c>
      <c r="H99" s="1"/>
      <c r="I99" s="1"/>
      <c r="J99" s="1"/>
      <c r="K99" s="1"/>
      <c r="L99" s="1"/>
    </row>
    <row r="100" spans="1:12" ht="36" x14ac:dyDescent="0.3">
      <c r="A100" s="1"/>
      <c r="B100" s="8" t="s">
        <v>64</v>
      </c>
      <c r="C100" s="9" t="s">
        <v>65</v>
      </c>
      <c r="D100" s="5" t="s">
        <v>53</v>
      </c>
      <c r="E100" s="9" t="s">
        <v>9</v>
      </c>
      <c r="F100" s="4" t="s">
        <v>12</v>
      </c>
      <c r="G100" s="5" t="s">
        <v>12</v>
      </c>
      <c r="H100" s="1"/>
      <c r="I100" s="1"/>
      <c r="J100" s="1"/>
      <c r="K100" s="1"/>
      <c r="L100" s="1"/>
    </row>
    <row r="101" spans="1:12" ht="48" hidden="1" x14ac:dyDescent="0.3">
      <c r="A101" s="1"/>
      <c r="B101" s="8">
        <v>1.17</v>
      </c>
      <c r="C101" s="9" t="s">
        <v>66</v>
      </c>
      <c r="D101" s="10"/>
      <c r="E101" s="9" t="s">
        <v>9</v>
      </c>
      <c r="F101" s="4"/>
      <c r="G101" s="9"/>
      <c r="H101" s="1"/>
      <c r="I101" s="1"/>
      <c r="J101" s="1"/>
      <c r="K101" s="1"/>
      <c r="L101" s="1"/>
    </row>
    <row r="102" spans="1:12" ht="36" hidden="1" x14ac:dyDescent="0.3">
      <c r="A102" s="1"/>
      <c r="B102" s="8" t="s">
        <v>67</v>
      </c>
      <c r="C102" s="9" t="s">
        <v>68</v>
      </c>
      <c r="D102" s="5"/>
      <c r="E102" s="9" t="s">
        <v>9</v>
      </c>
      <c r="F102" s="4"/>
      <c r="G102" s="9"/>
      <c r="H102" s="1"/>
      <c r="I102" s="1"/>
      <c r="J102" s="1"/>
      <c r="K102" s="1"/>
      <c r="L102" s="1"/>
    </row>
    <row r="103" spans="1:12" ht="48" hidden="1" x14ac:dyDescent="0.3">
      <c r="A103" s="1"/>
      <c r="B103" s="8">
        <v>1.18</v>
      </c>
      <c r="C103" s="9" t="s">
        <v>69</v>
      </c>
      <c r="D103" s="10"/>
      <c r="E103" s="9" t="s">
        <v>9</v>
      </c>
      <c r="F103" s="4"/>
      <c r="G103" s="9"/>
      <c r="H103" s="1"/>
      <c r="I103" s="1"/>
      <c r="J103" s="1"/>
      <c r="K103" s="1"/>
      <c r="L103" s="1"/>
    </row>
    <row r="104" spans="1:12" ht="60" hidden="1" x14ac:dyDescent="0.3">
      <c r="A104" s="1"/>
      <c r="B104" s="8" t="s">
        <v>70</v>
      </c>
      <c r="C104" s="9" t="s">
        <v>71</v>
      </c>
      <c r="D104" s="5"/>
      <c r="E104" s="9" t="s">
        <v>9</v>
      </c>
      <c r="F104" s="4"/>
      <c r="G104" s="9"/>
      <c r="H104" s="1"/>
      <c r="I104" s="1"/>
      <c r="J104" s="1"/>
      <c r="K104" s="1"/>
      <c r="L104" s="1"/>
    </row>
    <row r="105" spans="1:12" ht="13" x14ac:dyDescent="0.3">
      <c r="A105" s="1"/>
      <c r="B105" s="8">
        <v>1.19</v>
      </c>
      <c r="C105" s="9" t="s">
        <v>72</v>
      </c>
      <c r="D105" s="10" t="s">
        <v>73</v>
      </c>
      <c r="E105" s="9" t="s">
        <v>9</v>
      </c>
      <c r="F105" s="4" t="s">
        <v>12</v>
      </c>
      <c r="G105" s="5"/>
      <c r="H105" s="1"/>
      <c r="I105" s="1"/>
      <c r="J105" s="1"/>
      <c r="K105" s="1"/>
      <c r="L105" s="1"/>
    </row>
    <row r="106" spans="1:12" ht="36" x14ac:dyDescent="0.3">
      <c r="A106" s="1"/>
      <c r="B106" s="8">
        <v>1.2</v>
      </c>
      <c r="C106" s="9" t="s">
        <v>74</v>
      </c>
      <c r="D106" s="5" t="s">
        <v>75</v>
      </c>
      <c r="E106" s="9" t="s">
        <v>9</v>
      </c>
      <c r="F106" s="4" t="s">
        <v>12</v>
      </c>
      <c r="G106" s="5" t="s">
        <v>12</v>
      </c>
      <c r="H106" s="1"/>
      <c r="I106" s="1"/>
      <c r="J106" s="1"/>
      <c r="K106" s="1"/>
      <c r="L106" s="1"/>
    </row>
    <row r="107" spans="1:12" ht="24" hidden="1" x14ac:dyDescent="0.3">
      <c r="A107" s="1"/>
      <c r="B107" s="8">
        <v>1.21</v>
      </c>
      <c r="C107" s="9" t="s">
        <v>76</v>
      </c>
      <c r="D107" s="11"/>
      <c r="E107" s="9" t="s">
        <v>9</v>
      </c>
      <c r="F107" s="4"/>
      <c r="G107" s="9"/>
      <c r="H107" s="1"/>
      <c r="I107" s="1"/>
      <c r="J107" s="1"/>
      <c r="K107" s="1"/>
      <c r="L107" s="1"/>
    </row>
    <row r="108" spans="1:12" ht="24" x14ac:dyDescent="0.3">
      <c r="A108" s="1"/>
      <c r="B108" s="8">
        <v>1.22</v>
      </c>
      <c r="C108" s="9" t="s">
        <v>77</v>
      </c>
      <c r="D108" s="10" t="s">
        <v>47</v>
      </c>
      <c r="E108" s="9" t="s">
        <v>9</v>
      </c>
      <c r="F108" s="4" t="s">
        <v>12</v>
      </c>
      <c r="G108" s="5" t="s">
        <v>12</v>
      </c>
      <c r="H108" s="1"/>
      <c r="I108" s="1"/>
      <c r="J108" s="1"/>
      <c r="K108" s="1"/>
      <c r="L108" s="1"/>
    </row>
    <row r="109" spans="1:12" ht="24" x14ac:dyDescent="0.3">
      <c r="A109" s="1"/>
      <c r="B109" s="8" t="s">
        <v>78</v>
      </c>
      <c r="C109" s="9" t="s">
        <v>79</v>
      </c>
      <c r="D109" s="5" t="s">
        <v>80</v>
      </c>
      <c r="E109" s="9" t="s">
        <v>9</v>
      </c>
      <c r="F109" s="4" t="s">
        <v>12</v>
      </c>
      <c r="G109" s="5" t="s">
        <v>12</v>
      </c>
      <c r="H109" s="1"/>
      <c r="I109" s="1"/>
      <c r="J109" s="1"/>
      <c r="K109" s="1"/>
      <c r="L109" s="1"/>
    </row>
    <row r="110" spans="1:12" ht="24" x14ac:dyDescent="0.3">
      <c r="A110" s="1"/>
      <c r="B110" s="8">
        <v>1.23</v>
      </c>
      <c r="C110" s="9" t="s">
        <v>81</v>
      </c>
      <c r="D110" s="5" t="s">
        <v>82</v>
      </c>
      <c r="E110" s="9" t="s">
        <v>9</v>
      </c>
      <c r="F110" s="4" t="s">
        <v>12</v>
      </c>
      <c r="G110" s="5" t="s">
        <v>12</v>
      </c>
      <c r="H110" s="1"/>
      <c r="I110" s="1"/>
      <c r="J110" s="1"/>
      <c r="K110" s="1"/>
      <c r="L110" s="1"/>
    </row>
    <row r="111" spans="1:12" ht="13" x14ac:dyDescent="0.3">
      <c r="A111" s="1"/>
      <c r="B111" s="8">
        <v>1.24</v>
      </c>
      <c r="C111" s="9" t="s">
        <v>83</v>
      </c>
      <c r="D111" s="10" t="s">
        <v>47</v>
      </c>
      <c r="E111" s="9" t="s">
        <v>9</v>
      </c>
      <c r="F111" s="4" t="s">
        <v>12</v>
      </c>
      <c r="G111" s="5" t="s">
        <v>12</v>
      </c>
      <c r="H111" s="1"/>
      <c r="I111" s="1"/>
      <c r="J111" s="1"/>
      <c r="K111" s="1"/>
      <c r="L111" s="1"/>
    </row>
    <row r="112" spans="1:12" ht="108" x14ac:dyDescent="0.3">
      <c r="A112" s="1"/>
      <c r="B112" s="8" t="s">
        <v>84</v>
      </c>
      <c r="C112" s="9" t="s">
        <v>85</v>
      </c>
      <c r="D112" s="5" t="s">
        <v>86</v>
      </c>
      <c r="E112" s="9" t="s">
        <v>9</v>
      </c>
      <c r="F112" s="4" t="s">
        <v>12</v>
      </c>
      <c r="G112" s="5" t="s">
        <v>12</v>
      </c>
      <c r="H112" s="1"/>
      <c r="I112" s="1"/>
      <c r="J112" s="1"/>
      <c r="K112" s="1"/>
      <c r="L112" s="1"/>
    </row>
    <row r="113" spans="1:12" ht="13" x14ac:dyDescent="0.3">
      <c r="A113" s="1"/>
      <c r="B113" s="8">
        <v>1.25</v>
      </c>
      <c r="C113" s="9" t="s">
        <v>87</v>
      </c>
      <c r="D113" s="10" t="s">
        <v>47</v>
      </c>
      <c r="E113" s="9" t="s">
        <v>9</v>
      </c>
      <c r="F113" s="4" t="s">
        <v>12</v>
      </c>
      <c r="G113" s="5" t="s">
        <v>12</v>
      </c>
      <c r="H113" s="1"/>
      <c r="I113" s="1"/>
      <c r="J113" s="1"/>
      <c r="K113" s="1"/>
      <c r="L113" s="1"/>
    </row>
    <row r="114" spans="1:12" ht="60" x14ac:dyDescent="0.3">
      <c r="A114" s="1"/>
      <c r="B114" s="8" t="s">
        <v>88</v>
      </c>
      <c r="C114" s="9" t="s">
        <v>89</v>
      </c>
      <c r="D114" s="5" t="s">
        <v>90</v>
      </c>
      <c r="E114" s="9" t="s">
        <v>9</v>
      </c>
      <c r="F114" s="4" t="s">
        <v>12</v>
      </c>
      <c r="G114" s="5" t="s">
        <v>12</v>
      </c>
      <c r="H114" s="1"/>
      <c r="I114" s="1"/>
      <c r="J114" s="1"/>
      <c r="K114" s="1"/>
      <c r="L114" s="1"/>
    </row>
    <row r="115" spans="1:12" ht="13" x14ac:dyDescent="0.3">
      <c r="A115" s="1"/>
      <c r="B115" s="8">
        <v>1.26</v>
      </c>
      <c r="C115" s="9" t="s">
        <v>91</v>
      </c>
      <c r="D115" s="10" t="s">
        <v>47</v>
      </c>
      <c r="E115" s="9" t="s">
        <v>9</v>
      </c>
      <c r="F115" s="4" t="s">
        <v>12</v>
      </c>
      <c r="G115" s="5" t="s">
        <v>12</v>
      </c>
      <c r="H115" s="1"/>
      <c r="I115" s="1"/>
      <c r="J115" s="1"/>
      <c r="K115" s="1"/>
      <c r="L115" s="1"/>
    </row>
    <row r="116" spans="1:12" ht="60" x14ac:dyDescent="0.3">
      <c r="A116" s="1"/>
      <c r="B116" s="8" t="s">
        <v>92</v>
      </c>
      <c r="C116" s="9" t="s">
        <v>93</v>
      </c>
      <c r="D116" s="5" t="s">
        <v>94</v>
      </c>
      <c r="E116" s="9" t="s">
        <v>9</v>
      </c>
      <c r="F116" s="4" t="s">
        <v>12</v>
      </c>
      <c r="G116" s="5" t="s">
        <v>12</v>
      </c>
      <c r="H116" s="1"/>
      <c r="I116" s="1"/>
      <c r="J116" s="1"/>
      <c r="K116" s="1"/>
      <c r="L116" s="1"/>
    </row>
    <row r="117" spans="1:12" ht="36" x14ac:dyDescent="0.3">
      <c r="A117" s="1"/>
      <c r="B117" s="8">
        <v>1.27</v>
      </c>
      <c r="C117" s="9" t="s">
        <v>95</v>
      </c>
      <c r="D117" s="10" t="s">
        <v>47</v>
      </c>
      <c r="E117" s="9" t="s">
        <v>9</v>
      </c>
      <c r="F117" s="4" t="s">
        <v>12</v>
      </c>
      <c r="G117" s="5"/>
      <c r="H117" s="1"/>
      <c r="I117" s="1"/>
      <c r="J117" s="1"/>
      <c r="K117" s="1"/>
      <c r="L117" s="1"/>
    </row>
    <row r="118" spans="1:12" ht="48" x14ac:dyDescent="0.3">
      <c r="A118" s="1"/>
      <c r="B118" s="8">
        <v>1.28</v>
      </c>
      <c r="C118" s="9" t="s">
        <v>96</v>
      </c>
      <c r="D118" s="5" t="s">
        <v>97</v>
      </c>
      <c r="E118" s="9" t="s">
        <v>9</v>
      </c>
      <c r="F118" s="4" t="s">
        <v>12</v>
      </c>
      <c r="G118" s="5"/>
      <c r="H118" s="1"/>
      <c r="I118" s="1"/>
      <c r="J118" s="1"/>
      <c r="K118" s="1"/>
      <c r="L118" s="1"/>
    </row>
    <row r="119" spans="1:12" ht="96" x14ac:dyDescent="0.3">
      <c r="A119" s="1"/>
      <c r="B119" s="8">
        <v>1.29</v>
      </c>
      <c r="C119" s="9" t="s">
        <v>98</v>
      </c>
      <c r="D119" s="5" t="s">
        <v>99</v>
      </c>
      <c r="E119" s="9" t="s">
        <v>9</v>
      </c>
      <c r="F119" s="4" t="s">
        <v>12</v>
      </c>
      <c r="G119" s="5" t="s">
        <v>12</v>
      </c>
      <c r="H119" s="1"/>
      <c r="I119" s="1"/>
      <c r="J119" s="1"/>
      <c r="K119" s="1"/>
      <c r="L119" s="1"/>
    </row>
    <row r="120" spans="1:12" ht="13" hidden="1" x14ac:dyDescent="0.3">
      <c r="A120" s="1"/>
      <c r="B120" s="8">
        <v>1.29</v>
      </c>
      <c r="C120" s="9" t="s">
        <v>100</v>
      </c>
      <c r="D120" s="9" t="s">
        <v>101</v>
      </c>
      <c r="E120" s="9" t="s">
        <v>9</v>
      </c>
      <c r="F120" s="4"/>
      <c r="G120" s="9"/>
      <c r="H120" s="1"/>
      <c r="I120" s="1"/>
      <c r="J120" s="1"/>
      <c r="K120" s="1"/>
      <c r="L120" s="1"/>
    </row>
    <row r="121" spans="1:12" ht="13" hidden="1" x14ac:dyDescent="0.3">
      <c r="A121" s="1"/>
      <c r="B121" s="8">
        <v>1.29</v>
      </c>
      <c r="C121" s="9" t="s">
        <v>102</v>
      </c>
      <c r="D121" s="9" t="s">
        <v>101</v>
      </c>
      <c r="E121" s="9" t="s">
        <v>9</v>
      </c>
      <c r="F121" s="4"/>
      <c r="G121" s="9"/>
      <c r="H121" s="1"/>
      <c r="I121" s="1"/>
      <c r="J121" s="1"/>
      <c r="K121" s="1"/>
      <c r="L121" s="1"/>
    </row>
    <row r="122" spans="1:12" ht="13" hidden="1" x14ac:dyDescent="0.3">
      <c r="A122" s="1"/>
      <c r="B122" s="8">
        <v>1.29</v>
      </c>
      <c r="C122" s="9" t="s">
        <v>103</v>
      </c>
      <c r="D122" s="9" t="s">
        <v>101</v>
      </c>
      <c r="E122" s="9" t="s">
        <v>9</v>
      </c>
      <c r="F122" s="4"/>
      <c r="G122" s="9"/>
      <c r="H122" s="1"/>
      <c r="I122" s="1"/>
      <c r="J122" s="1"/>
      <c r="K122" s="1"/>
      <c r="L122" s="1"/>
    </row>
    <row r="123" spans="1:12" ht="13" hidden="1" x14ac:dyDescent="0.3">
      <c r="A123" s="1"/>
      <c r="B123" s="8">
        <v>1.29</v>
      </c>
      <c r="C123" s="9" t="s">
        <v>104</v>
      </c>
      <c r="D123" s="9" t="s">
        <v>101</v>
      </c>
      <c r="E123" s="9" t="s">
        <v>9</v>
      </c>
      <c r="F123" s="4"/>
      <c r="G123" s="9"/>
      <c r="H123" s="1"/>
      <c r="I123" s="1"/>
      <c r="J123" s="1"/>
      <c r="K123" s="1"/>
      <c r="L123" s="1"/>
    </row>
    <row r="124" spans="1:12" ht="13" hidden="1" x14ac:dyDescent="0.3">
      <c r="A124" s="1"/>
      <c r="B124" s="8">
        <v>1.29</v>
      </c>
      <c r="C124" s="9" t="s">
        <v>105</v>
      </c>
      <c r="D124" s="9" t="s">
        <v>101</v>
      </c>
      <c r="E124" s="9" t="s">
        <v>9</v>
      </c>
      <c r="F124" s="4"/>
      <c r="G124" s="9"/>
      <c r="H124" s="1"/>
      <c r="I124" s="1"/>
      <c r="J124" s="1"/>
      <c r="K124" s="1"/>
      <c r="L124" s="1"/>
    </row>
    <row r="125" spans="1:12" ht="13" hidden="1" x14ac:dyDescent="0.3">
      <c r="A125" s="1"/>
      <c r="B125" s="8">
        <v>1.29</v>
      </c>
      <c r="C125" s="9" t="s">
        <v>106</v>
      </c>
      <c r="D125" s="9" t="s">
        <v>101</v>
      </c>
      <c r="E125" s="9" t="s">
        <v>9</v>
      </c>
      <c r="F125" s="4"/>
      <c r="G125" s="9"/>
      <c r="H125" s="1"/>
      <c r="I125" s="1"/>
      <c r="J125" s="1"/>
      <c r="K125" s="1"/>
      <c r="L125" s="1"/>
    </row>
    <row r="126" spans="1:12" ht="24" hidden="1" x14ac:dyDescent="0.3">
      <c r="A126" s="1"/>
      <c r="B126" s="8">
        <v>1.29</v>
      </c>
      <c r="C126" s="9" t="s">
        <v>107</v>
      </c>
      <c r="D126" s="9" t="s">
        <v>101</v>
      </c>
      <c r="E126" s="9" t="s">
        <v>9</v>
      </c>
      <c r="F126" s="4"/>
      <c r="G126" s="9"/>
      <c r="H126" s="1"/>
      <c r="I126" s="1"/>
      <c r="J126" s="1"/>
      <c r="K126" s="1"/>
      <c r="L126" s="1"/>
    </row>
    <row r="127" spans="1:12" ht="13" hidden="1" x14ac:dyDescent="0.3">
      <c r="A127" s="1"/>
      <c r="B127" s="8">
        <v>1.29</v>
      </c>
      <c r="C127" s="9" t="s">
        <v>108</v>
      </c>
      <c r="D127" s="9" t="s">
        <v>101</v>
      </c>
      <c r="E127" s="9" t="s">
        <v>9</v>
      </c>
      <c r="F127" s="4"/>
      <c r="G127" s="9"/>
      <c r="H127" s="1"/>
      <c r="I127" s="1"/>
      <c r="J127" s="1"/>
      <c r="K127" s="1"/>
      <c r="L127" s="1"/>
    </row>
    <row r="128" spans="1:12" ht="13" hidden="1" x14ac:dyDescent="0.3">
      <c r="A128" s="1"/>
      <c r="B128" s="8">
        <v>1.29</v>
      </c>
      <c r="C128" s="9" t="s">
        <v>109</v>
      </c>
      <c r="D128" s="9" t="s">
        <v>101</v>
      </c>
      <c r="E128" s="9" t="s">
        <v>9</v>
      </c>
      <c r="F128" s="4"/>
      <c r="G128" s="9"/>
      <c r="H128" s="1"/>
      <c r="I128" s="1"/>
      <c r="J128" s="1"/>
      <c r="K128" s="1"/>
      <c r="L128" s="1"/>
    </row>
    <row r="129" spans="1:12" ht="13" hidden="1" x14ac:dyDescent="0.3">
      <c r="A129" s="1"/>
      <c r="B129" s="8">
        <v>1.29</v>
      </c>
      <c r="C129" s="9" t="s">
        <v>110</v>
      </c>
      <c r="D129" s="9" t="s">
        <v>101</v>
      </c>
      <c r="E129" s="9" t="s">
        <v>9</v>
      </c>
      <c r="F129" s="4"/>
      <c r="G129" s="9"/>
      <c r="H129" s="1"/>
      <c r="I129" s="1"/>
      <c r="J129" s="1"/>
      <c r="K129" s="1"/>
      <c r="L129" s="1"/>
    </row>
    <row r="130" spans="1:12" ht="24" hidden="1" x14ac:dyDescent="0.3">
      <c r="A130" s="1"/>
      <c r="B130" s="8">
        <v>1.29</v>
      </c>
      <c r="C130" s="9" t="s">
        <v>111</v>
      </c>
      <c r="D130" s="9" t="s">
        <v>101</v>
      </c>
      <c r="E130" s="9" t="s">
        <v>9</v>
      </c>
      <c r="F130" s="4"/>
      <c r="G130" s="9"/>
      <c r="H130" s="1"/>
      <c r="I130" s="1"/>
      <c r="J130" s="1"/>
      <c r="K130" s="1"/>
      <c r="L130" s="1"/>
    </row>
    <row r="131" spans="1:12" ht="13" hidden="1" x14ac:dyDescent="0.3">
      <c r="A131" s="1"/>
      <c r="B131" s="8">
        <v>1.29</v>
      </c>
      <c r="C131" s="9" t="s">
        <v>112</v>
      </c>
      <c r="D131" s="9" t="s">
        <v>101</v>
      </c>
      <c r="E131" s="9" t="s">
        <v>9</v>
      </c>
      <c r="F131" s="4"/>
      <c r="G131" s="9"/>
      <c r="H131" s="1"/>
      <c r="I131" s="1"/>
      <c r="J131" s="1"/>
      <c r="K131" s="1"/>
      <c r="L131" s="1"/>
    </row>
    <row r="132" spans="1:12" ht="13" hidden="1" x14ac:dyDescent="0.3">
      <c r="A132" s="1"/>
      <c r="B132" s="8">
        <v>1.29</v>
      </c>
      <c r="C132" s="9" t="s">
        <v>113</v>
      </c>
      <c r="D132" s="9" t="s">
        <v>101</v>
      </c>
      <c r="E132" s="9" t="s">
        <v>9</v>
      </c>
      <c r="F132" s="4"/>
      <c r="G132" s="9"/>
      <c r="H132" s="1"/>
      <c r="I132" s="1"/>
      <c r="J132" s="1"/>
      <c r="K132" s="1"/>
      <c r="L132" s="1"/>
    </row>
    <row r="133" spans="1:12" ht="13" hidden="1" x14ac:dyDescent="0.3">
      <c r="A133" s="1"/>
      <c r="B133" s="8">
        <v>1.29</v>
      </c>
      <c r="C133" s="9" t="s">
        <v>114</v>
      </c>
      <c r="D133" s="9" t="s">
        <v>101</v>
      </c>
      <c r="E133" s="9" t="s">
        <v>9</v>
      </c>
      <c r="F133" s="4"/>
      <c r="G133" s="9"/>
      <c r="H133" s="1"/>
      <c r="I133" s="1"/>
      <c r="J133" s="1"/>
      <c r="K133" s="1"/>
      <c r="L133" s="1"/>
    </row>
    <row r="134" spans="1:12" ht="13" hidden="1" x14ac:dyDescent="0.3">
      <c r="A134" s="1"/>
      <c r="B134" s="8">
        <v>1.29</v>
      </c>
      <c r="C134" s="9" t="s">
        <v>115</v>
      </c>
      <c r="D134" s="9" t="s">
        <v>101</v>
      </c>
      <c r="E134" s="9" t="s">
        <v>9</v>
      </c>
      <c r="F134" s="4"/>
      <c r="G134" s="9"/>
      <c r="H134" s="1"/>
      <c r="I134" s="1"/>
      <c r="J134" s="1"/>
      <c r="K134" s="1"/>
      <c r="L134" s="1"/>
    </row>
    <row r="135" spans="1:12" ht="13" hidden="1" x14ac:dyDescent="0.3">
      <c r="A135" s="1"/>
      <c r="B135" s="8">
        <v>1.29</v>
      </c>
      <c r="C135" s="9" t="s">
        <v>116</v>
      </c>
      <c r="D135" s="9" t="s">
        <v>101</v>
      </c>
      <c r="E135" s="9" t="s">
        <v>9</v>
      </c>
      <c r="F135" s="4"/>
      <c r="G135" s="9"/>
      <c r="H135" s="1"/>
      <c r="I135" s="1"/>
      <c r="J135" s="1"/>
      <c r="K135" s="1"/>
      <c r="L135" s="1"/>
    </row>
    <row r="136" spans="1:12" ht="13" hidden="1" x14ac:dyDescent="0.3">
      <c r="A136" s="1"/>
      <c r="B136" s="8">
        <v>1.29</v>
      </c>
      <c r="C136" s="9" t="s">
        <v>117</v>
      </c>
      <c r="D136" s="9" t="s">
        <v>101</v>
      </c>
      <c r="E136" s="9" t="s">
        <v>9</v>
      </c>
      <c r="F136" s="4"/>
      <c r="G136" s="9"/>
      <c r="H136" s="1"/>
      <c r="I136" s="1"/>
      <c r="J136" s="1"/>
      <c r="K136" s="1"/>
      <c r="L136" s="1"/>
    </row>
    <row r="137" spans="1:12" ht="13" hidden="1" x14ac:dyDescent="0.3">
      <c r="A137" s="1"/>
      <c r="B137" s="8">
        <v>1.29</v>
      </c>
      <c r="C137" s="9" t="s">
        <v>118</v>
      </c>
      <c r="D137" s="9" t="s">
        <v>101</v>
      </c>
      <c r="E137" s="9" t="s">
        <v>9</v>
      </c>
      <c r="F137" s="4"/>
      <c r="G137" s="9"/>
      <c r="H137" s="1"/>
      <c r="I137" s="1"/>
      <c r="J137" s="1"/>
      <c r="K137" s="1"/>
      <c r="L137" s="1"/>
    </row>
    <row r="138" spans="1:12" ht="13" hidden="1" x14ac:dyDescent="0.3">
      <c r="A138" s="1"/>
      <c r="B138" s="8">
        <v>1.29</v>
      </c>
      <c r="C138" s="9" t="s">
        <v>119</v>
      </c>
      <c r="D138" s="9" t="s">
        <v>101</v>
      </c>
      <c r="E138" s="9" t="s">
        <v>9</v>
      </c>
      <c r="F138" s="4"/>
      <c r="G138" s="9"/>
      <c r="H138" s="1"/>
      <c r="I138" s="1"/>
      <c r="J138" s="1"/>
      <c r="K138" s="1"/>
      <c r="L138" s="1"/>
    </row>
    <row r="139" spans="1:12" ht="48" hidden="1" x14ac:dyDescent="0.3">
      <c r="A139" s="1"/>
      <c r="B139" s="8">
        <v>2.1</v>
      </c>
      <c r="C139" s="9" t="s">
        <v>120</v>
      </c>
      <c r="D139" s="11"/>
      <c r="E139" s="262" t="s">
        <v>121</v>
      </c>
      <c r="F139" s="263"/>
      <c r="G139" s="9"/>
      <c r="H139" s="1"/>
      <c r="I139" s="1"/>
      <c r="J139" s="1"/>
      <c r="K139" s="1"/>
      <c r="L139" s="1"/>
    </row>
    <row r="140" spans="1:12" ht="36" hidden="1" x14ac:dyDescent="0.3">
      <c r="A140" s="1"/>
      <c r="B140" s="8">
        <v>2.2000000000000002</v>
      </c>
      <c r="C140" s="9" t="s">
        <v>122</v>
      </c>
      <c r="D140" s="5"/>
      <c r="E140" s="262" t="s">
        <v>121</v>
      </c>
      <c r="F140" s="263"/>
      <c r="G140" s="9"/>
      <c r="H140" s="1"/>
      <c r="I140" s="1"/>
      <c r="J140" s="1"/>
      <c r="K140" s="1"/>
      <c r="L140" s="1"/>
    </row>
    <row r="141" spans="1:12" ht="24" hidden="1" x14ac:dyDescent="0.3">
      <c r="A141" s="1"/>
      <c r="B141" s="8">
        <v>2.2999999999999998</v>
      </c>
      <c r="C141" s="9" t="s">
        <v>123</v>
      </c>
      <c r="D141" s="5"/>
      <c r="E141" s="262" t="s">
        <v>121</v>
      </c>
      <c r="F141" s="263"/>
      <c r="G141" s="9"/>
      <c r="H141" s="1"/>
      <c r="I141" s="1"/>
      <c r="J141" s="1"/>
      <c r="K141" s="1"/>
      <c r="L141" s="1"/>
    </row>
    <row r="142" spans="1:12" ht="24" hidden="1" x14ac:dyDescent="0.3">
      <c r="A142" s="1"/>
      <c r="B142" s="8" t="s">
        <v>124</v>
      </c>
      <c r="C142" s="9" t="s">
        <v>125</v>
      </c>
      <c r="D142" s="5"/>
      <c r="E142" s="262" t="s">
        <v>121</v>
      </c>
      <c r="F142" s="263"/>
      <c r="G142" s="9"/>
      <c r="H142" s="1"/>
      <c r="I142" s="1"/>
      <c r="J142" s="1"/>
      <c r="K142" s="1"/>
      <c r="L142" s="1"/>
    </row>
    <row r="143" spans="1:12" ht="24" hidden="1" x14ac:dyDescent="0.3">
      <c r="A143" s="1"/>
      <c r="B143" s="8">
        <v>2.4</v>
      </c>
      <c r="C143" s="9" t="s">
        <v>126</v>
      </c>
      <c r="D143" s="5"/>
      <c r="E143" s="262" t="s">
        <v>121</v>
      </c>
      <c r="F143" s="263"/>
      <c r="G143" s="9"/>
      <c r="H143" s="1"/>
      <c r="I143" s="1"/>
      <c r="J143" s="1"/>
      <c r="K143" s="1"/>
      <c r="L143" s="1"/>
    </row>
    <row r="144" spans="1:12" ht="13" hidden="1" x14ac:dyDescent="0.3">
      <c r="A144" s="1"/>
      <c r="B144" s="8" t="s">
        <v>127</v>
      </c>
      <c r="C144" s="9" t="s">
        <v>128</v>
      </c>
      <c r="D144" s="5"/>
      <c r="E144" s="262" t="s">
        <v>121</v>
      </c>
      <c r="F144" s="263"/>
      <c r="G144" s="9"/>
      <c r="H144" s="1"/>
      <c r="I144" s="1"/>
      <c r="J144" s="1"/>
      <c r="K144" s="1"/>
      <c r="L144" s="1"/>
    </row>
    <row r="145" spans="1:12" ht="24" hidden="1" x14ac:dyDescent="0.3">
      <c r="A145" s="1"/>
      <c r="B145" s="8" t="s">
        <v>129</v>
      </c>
      <c r="C145" s="9" t="s">
        <v>130</v>
      </c>
      <c r="D145" s="5"/>
      <c r="E145" s="262" t="s">
        <v>121</v>
      </c>
      <c r="F145" s="263"/>
      <c r="G145" s="9"/>
      <c r="H145" s="1"/>
      <c r="I145" s="1"/>
      <c r="J145" s="1"/>
      <c r="K145" s="1"/>
      <c r="L145" s="1"/>
    </row>
    <row r="146" spans="1:12" ht="13" hidden="1" x14ac:dyDescent="0.3">
      <c r="A146" s="1"/>
      <c r="B146" s="8" t="s">
        <v>131</v>
      </c>
      <c r="C146" s="9" t="s">
        <v>132</v>
      </c>
      <c r="D146" s="5"/>
      <c r="E146" s="262" t="s">
        <v>121</v>
      </c>
      <c r="F146" s="263"/>
      <c r="G146" s="9"/>
      <c r="H146" s="1"/>
      <c r="I146" s="1"/>
      <c r="J146" s="1"/>
      <c r="K146" s="1"/>
      <c r="L146" s="1"/>
    </row>
    <row r="147" spans="1:12" ht="24" hidden="1" x14ac:dyDescent="0.3">
      <c r="A147" s="1"/>
      <c r="B147" s="8">
        <v>2.5</v>
      </c>
      <c r="C147" s="9" t="s">
        <v>133</v>
      </c>
      <c r="D147" s="5"/>
      <c r="E147" s="262" t="s">
        <v>121</v>
      </c>
      <c r="F147" s="263"/>
      <c r="G147" s="9"/>
      <c r="H147" s="1"/>
      <c r="I147" s="1"/>
      <c r="J147" s="1"/>
      <c r="K147" s="1"/>
      <c r="L147" s="1"/>
    </row>
    <row r="148" spans="1:12" ht="72" hidden="1" x14ac:dyDescent="0.3">
      <c r="A148" s="1"/>
      <c r="B148" s="8">
        <v>2.6</v>
      </c>
      <c r="C148" s="9" t="s">
        <v>134</v>
      </c>
      <c r="D148" s="5"/>
      <c r="E148" s="262" t="s">
        <v>121</v>
      </c>
      <c r="F148" s="263"/>
      <c r="G148" s="9"/>
      <c r="H148" s="1"/>
      <c r="I148" s="1"/>
      <c r="J148" s="1"/>
      <c r="K148" s="1"/>
      <c r="L148" s="1"/>
    </row>
    <row r="149" spans="1:12" ht="48" x14ac:dyDescent="0.3">
      <c r="A149" s="1"/>
      <c r="B149" s="8">
        <v>2.7</v>
      </c>
      <c r="C149" s="9" t="s">
        <v>135</v>
      </c>
      <c r="D149" s="5" t="s">
        <v>136</v>
      </c>
      <c r="E149" s="9" t="s">
        <v>121</v>
      </c>
      <c r="F149" s="4" t="s">
        <v>12</v>
      </c>
      <c r="G149" s="5"/>
      <c r="H149" s="1"/>
      <c r="I149" s="1"/>
      <c r="J149" s="1"/>
      <c r="K149" s="1"/>
      <c r="L149" s="1"/>
    </row>
    <row r="150" spans="1:12" ht="36" x14ac:dyDescent="0.3">
      <c r="A150" s="1"/>
      <c r="B150" s="8">
        <v>2.8</v>
      </c>
      <c r="C150" s="9" t="s">
        <v>137</v>
      </c>
      <c r="D150" s="5" t="s">
        <v>136</v>
      </c>
      <c r="E150" s="9" t="s">
        <v>121</v>
      </c>
      <c r="F150" s="4" t="s">
        <v>12</v>
      </c>
      <c r="G150" s="5"/>
      <c r="H150" s="1"/>
      <c r="I150" s="1"/>
      <c r="J150" s="1"/>
      <c r="K150" s="1"/>
      <c r="L150" s="1"/>
    </row>
    <row r="151" spans="1:12" ht="24" hidden="1" x14ac:dyDescent="0.3">
      <c r="A151" s="1"/>
      <c r="B151" s="8">
        <v>2.9</v>
      </c>
      <c r="C151" s="9" t="s">
        <v>138</v>
      </c>
      <c r="D151" s="5"/>
      <c r="E151" s="262" t="s">
        <v>121</v>
      </c>
      <c r="F151" s="263"/>
      <c r="G151" s="9"/>
      <c r="H151" s="1"/>
      <c r="I151" s="1"/>
      <c r="J151" s="1"/>
      <c r="K151" s="1"/>
      <c r="L151" s="1"/>
    </row>
    <row r="152" spans="1:12" ht="24" hidden="1" x14ac:dyDescent="0.3">
      <c r="A152" s="1"/>
      <c r="B152" s="8">
        <v>2.1</v>
      </c>
      <c r="C152" s="9" t="s">
        <v>139</v>
      </c>
      <c r="D152" s="5"/>
      <c r="E152" s="262" t="s">
        <v>121</v>
      </c>
      <c r="F152" s="263"/>
      <c r="G152" s="9"/>
      <c r="H152" s="1"/>
      <c r="I152" s="1"/>
      <c r="J152" s="1"/>
      <c r="K152" s="1"/>
      <c r="L152" s="1"/>
    </row>
    <row r="153" spans="1:12" ht="72" hidden="1" x14ac:dyDescent="0.3">
      <c r="A153" s="1"/>
      <c r="B153" s="8">
        <v>2.11</v>
      </c>
      <c r="C153" s="9" t="s">
        <v>140</v>
      </c>
      <c r="D153" s="5"/>
      <c r="E153" s="262" t="s">
        <v>121</v>
      </c>
      <c r="F153" s="263"/>
      <c r="G153" s="9"/>
      <c r="H153" s="1"/>
      <c r="I153" s="1"/>
      <c r="J153" s="1"/>
      <c r="K153" s="1"/>
      <c r="L153" s="1"/>
    </row>
    <row r="154" spans="1:12" ht="48" x14ac:dyDescent="0.3">
      <c r="A154" s="1"/>
      <c r="B154" s="8">
        <v>2.12</v>
      </c>
      <c r="C154" s="9" t="s">
        <v>141</v>
      </c>
      <c r="D154" s="5" t="s">
        <v>142</v>
      </c>
      <c r="E154" s="9" t="s">
        <v>121</v>
      </c>
      <c r="F154" s="4" t="s">
        <v>12</v>
      </c>
      <c r="G154" s="5"/>
      <c r="H154" s="1"/>
      <c r="I154" s="1"/>
      <c r="J154" s="1"/>
      <c r="K154" s="1"/>
      <c r="L154" s="1"/>
    </row>
    <row r="155" spans="1:12" ht="24" x14ac:dyDescent="0.3">
      <c r="A155" s="1"/>
      <c r="B155" s="8">
        <v>2.13</v>
      </c>
      <c r="C155" s="9" t="s">
        <v>143</v>
      </c>
      <c r="D155" s="5" t="s">
        <v>144</v>
      </c>
      <c r="E155" s="9" t="s">
        <v>121</v>
      </c>
      <c r="F155" s="4" t="s">
        <v>12</v>
      </c>
      <c r="G155" s="5" t="s">
        <v>12</v>
      </c>
      <c r="H155" s="1"/>
      <c r="I155" s="1"/>
      <c r="J155" s="1"/>
      <c r="K155" s="1"/>
      <c r="L155" s="1"/>
    </row>
    <row r="156" spans="1:12" ht="13" hidden="1" x14ac:dyDescent="0.3">
      <c r="A156" s="1"/>
      <c r="B156" s="8">
        <v>2.13</v>
      </c>
      <c r="C156" s="9" t="s">
        <v>145</v>
      </c>
      <c r="D156" s="9" t="s">
        <v>146</v>
      </c>
      <c r="E156" s="262" t="s">
        <v>121</v>
      </c>
      <c r="F156" s="263"/>
      <c r="G156" s="9"/>
      <c r="H156" s="1"/>
      <c r="I156" s="1"/>
      <c r="J156" s="1"/>
      <c r="K156" s="1"/>
      <c r="L156" s="1"/>
    </row>
    <row r="157" spans="1:12" ht="13" hidden="1" x14ac:dyDescent="0.3">
      <c r="A157" s="1"/>
      <c r="B157" s="8">
        <v>2.13</v>
      </c>
      <c r="C157" s="9" t="s">
        <v>147</v>
      </c>
      <c r="D157" s="9" t="s">
        <v>146</v>
      </c>
      <c r="E157" s="262" t="s">
        <v>121</v>
      </c>
      <c r="F157" s="263"/>
      <c r="G157" s="9"/>
      <c r="H157" s="1"/>
      <c r="I157" s="1"/>
      <c r="J157" s="1"/>
      <c r="K157" s="1"/>
      <c r="L157" s="1"/>
    </row>
    <row r="158" spans="1:12" ht="13" hidden="1" x14ac:dyDescent="0.3">
      <c r="A158" s="1"/>
      <c r="B158" s="8">
        <v>2.13</v>
      </c>
      <c r="C158" s="9" t="s">
        <v>148</v>
      </c>
      <c r="D158" s="9" t="s">
        <v>146</v>
      </c>
      <c r="E158" s="262" t="s">
        <v>121</v>
      </c>
      <c r="F158" s="263"/>
      <c r="G158" s="9"/>
      <c r="H158" s="1"/>
      <c r="I158" s="1"/>
      <c r="J158" s="1"/>
      <c r="K158" s="1"/>
      <c r="L158" s="1"/>
    </row>
    <row r="159" spans="1:12" ht="13" hidden="1" x14ac:dyDescent="0.3">
      <c r="A159" s="1"/>
      <c r="B159" s="8">
        <v>2.13</v>
      </c>
      <c r="C159" s="9" t="s">
        <v>149</v>
      </c>
      <c r="D159" s="9" t="s">
        <v>146</v>
      </c>
      <c r="E159" s="262" t="s">
        <v>121</v>
      </c>
      <c r="F159" s="263"/>
      <c r="G159" s="9"/>
      <c r="H159" s="1"/>
      <c r="I159" s="1"/>
      <c r="J159" s="1"/>
      <c r="K159" s="1"/>
      <c r="L159" s="1"/>
    </row>
    <row r="160" spans="1:12" ht="13" hidden="1" x14ac:dyDescent="0.3">
      <c r="A160" s="1"/>
      <c r="B160" s="8">
        <v>2.13</v>
      </c>
      <c r="C160" s="9" t="s">
        <v>150</v>
      </c>
      <c r="D160" s="9" t="s">
        <v>146</v>
      </c>
      <c r="E160" s="262" t="s">
        <v>121</v>
      </c>
      <c r="F160" s="263"/>
      <c r="G160" s="9"/>
      <c r="H160" s="1"/>
      <c r="I160" s="1"/>
      <c r="J160" s="1"/>
      <c r="K160" s="1"/>
      <c r="L160" s="1"/>
    </row>
    <row r="161" spans="1:12" ht="13" hidden="1" x14ac:dyDescent="0.3">
      <c r="A161" s="1"/>
      <c r="B161" s="8">
        <v>2.13</v>
      </c>
      <c r="C161" s="9" t="s">
        <v>151</v>
      </c>
      <c r="D161" s="9" t="s">
        <v>146</v>
      </c>
      <c r="E161" s="262" t="s">
        <v>121</v>
      </c>
      <c r="F161" s="263"/>
      <c r="G161" s="9"/>
      <c r="H161" s="1"/>
      <c r="I161" s="1"/>
      <c r="J161" s="1"/>
      <c r="K161" s="1"/>
      <c r="L161" s="1"/>
    </row>
    <row r="162" spans="1:12" ht="13" hidden="1" x14ac:dyDescent="0.3">
      <c r="A162" s="1"/>
      <c r="B162" s="8">
        <v>2.13</v>
      </c>
      <c r="C162" s="9" t="s">
        <v>152</v>
      </c>
      <c r="D162" s="9" t="s">
        <v>146</v>
      </c>
      <c r="E162" s="262" t="s">
        <v>121</v>
      </c>
      <c r="F162" s="263"/>
      <c r="G162" s="9"/>
      <c r="H162" s="1"/>
      <c r="I162" s="1"/>
      <c r="J162" s="1"/>
      <c r="K162" s="1"/>
      <c r="L162" s="1"/>
    </row>
    <row r="163" spans="1:12" ht="13" hidden="1" x14ac:dyDescent="0.3">
      <c r="A163" s="1"/>
      <c r="B163" s="8">
        <v>2.13</v>
      </c>
      <c r="C163" s="9" t="s">
        <v>153</v>
      </c>
      <c r="D163" s="9" t="s">
        <v>146</v>
      </c>
      <c r="E163" s="262" t="s">
        <v>121</v>
      </c>
      <c r="F163" s="263"/>
      <c r="G163" s="9"/>
      <c r="H163" s="1"/>
      <c r="I163" s="1"/>
      <c r="J163" s="1"/>
      <c r="K163" s="1"/>
      <c r="L163" s="1"/>
    </row>
    <row r="164" spans="1:12" ht="13" x14ac:dyDescent="0.3">
      <c r="A164" s="1"/>
      <c r="B164" s="8">
        <v>2.13</v>
      </c>
      <c r="C164" s="9" t="s">
        <v>154</v>
      </c>
      <c r="D164" s="9" t="s">
        <v>146</v>
      </c>
      <c r="E164" s="9" t="s">
        <v>121</v>
      </c>
      <c r="F164" s="4" t="s">
        <v>12</v>
      </c>
      <c r="G164" s="5" t="s">
        <v>12</v>
      </c>
      <c r="H164" s="1"/>
      <c r="I164" s="1"/>
      <c r="J164" s="1"/>
      <c r="K164" s="1"/>
      <c r="L164" s="1"/>
    </row>
    <row r="165" spans="1:12" ht="13" x14ac:dyDescent="0.3">
      <c r="A165" s="1"/>
      <c r="B165" s="8">
        <v>2.13</v>
      </c>
      <c r="C165" s="9" t="s">
        <v>155</v>
      </c>
      <c r="D165" s="9" t="s">
        <v>146</v>
      </c>
      <c r="E165" s="9" t="s">
        <v>121</v>
      </c>
      <c r="F165" s="4" t="s">
        <v>12</v>
      </c>
      <c r="G165" s="5" t="s">
        <v>12</v>
      </c>
      <c r="H165" s="1"/>
      <c r="I165" s="1"/>
      <c r="J165" s="1"/>
      <c r="K165" s="1"/>
      <c r="L165" s="1"/>
    </row>
    <row r="166" spans="1:12" ht="13" hidden="1" x14ac:dyDescent="0.3">
      <c r="A166" s="1"/>
      <c r="B166" s="8">
        <v>2.13</v>
      </c>
      <c r="C166" s="9" t="s">
        <v>156</v>
      </c>
      <c r="D166" s="9" t="s">
        <v>146</v>
      </c>
      <c r="E166" s="262" t="s">
        <v>121</v>
      </c>
      <c r="F166" s="263"/>
      <c r="G166" s="9"/>
      <c r="H166" s="1"/>
      <c r="I166" s="1"/>
      <c r="J166" s="1"/>
      <c r="K166" s="1"/>
      <c r="L166" s="1"/>
    </row>
    <row r="167" spans="1:12" ht="13" x14ac:dyDescent="0.3">
      <c r="A167" s="1"/>
      <c r="B167" s="8">
        <v>2.14</v>
      </c>
      <c r="C167" s="9" t="s">
        <v>157</v>
      </c>
      <c r="D167" s="5" t="s">
        <v>47</v>
      </c>
      <c r="E167" s="9" t="s">
        <v>121</v>
      </c>
      <c r="F167" s="4" t="s">
        <v>12</v>
      </c>
      <c r="G167" s="5"/>
      <c r="H167" s="1"/>
      <c r="I167" s="1"/>
      <c r="J167" s="1"/>
      <c r="K167" s="1"/>
      <c r="L167" s="1"/>
    </row>
    <row r="168" spans="1:12" ht="24" hidden="1" x14ac:dyDescent="0.3">
      <c r="A168" s="1"/>
      <c r="B168" s="8" t="s">
        <v>158</v>
      </c>
      <c r="C168" s="9" t="s">
        <v>159</v>
      </c>
      <c r="D168" s="5"/>
      <c r="E168" s="262" t="s">
        <v>121</v>
      </c>
      <c r="F168" s="263"/>
      <c r="G168" s="9"/>
      <c r="H168" s="1"/>
      <c r="I168" s="1"/>
      <c r="J168" s="1"/>
      <c r="K168" s="1"/>
      <c r="L168" s="1"/>
    </row>
    <row r="169" spans="1:12" ht="24" hidden="1" x14ac:dyDescent="0.3">
      <c r="A169" s="1"/>
      <c r="B169" s="8">
        <v>2.15</v>
      </c>
      <c r="C169" s="9" t="s">
        <v>160</v>
      </c>
      <c r="D169" s="5"/>
      <c r="E169" s="262" t="s">
        <v>121</v>
      </c>
      <c r="F169" s="263"/>
      <c r="G169" s="9"/>
      <c r="H169" s="1"/>
      <c r="I169" s="1"/>
      <c r="J169" s="1"/>
      <c r="K169" s="1"/>
      <c r="L169" s="1"/>
    </row>
    <row r="170" spans="1:12" ht="36" hidden="1" x14ac:dyDescent="0.3">
      <c r="A170" s="1"/>
      <c r="B170" s="8">
        <v>2.16</v>
      </c>
      <c r="C170" s="9" t="s">
        <v>161</v>
      </c>
      <c r="D170" s="5"/>
      <c r="E170" s="262" t="s">
        <v>121</v>
      </c>
      <c r="F170" s="263"/>
      <c r="G170" s="9"/>
      <c r="H170" s="1"/>
      <c r="I170" s="1"/>
      <c r="J170" s="1"/>
      <c r="K170" s="1"/>
      <c r="L170" s="1"/>
    </row>
    <row r="171" spans="1:12" ht="60" hidden="1" x14ac:dyDescent="0.3">
      <c r="A171" s="1"/>
      <c r="B171" s="8">
        <v>2.17</v>
      </c>
      <c r="C171" s="9" t="s">
        <v>162</v>
      </c>
      <c r="D171" s="11"/>
      <c r="E171" s="262" t="s">
        <v>121</v>
      </c>
      <c r="F171" s="263"/>
      <c r="G171" s="9"/>
      <c r="H171" s="1"/>
      <c r="I171" s="1"/>
      <c r="J171" s="1"/>
      <c r="K171" s="1"/>
      <c r="L171" s="1"/>
    </row>
    <row r="172" spans="1:12" ht="13" hidden="1" x14ac:dyDescent="0.3">
      <c r="A172" s="1"/>
      <c r="B172" s="8">
        <v>3.1</v>
      </c>
      <c r="C172" s="9" t="s">
        <v>163</v>
      </c>
      <c r="D172" s="5"/>
      <c r="E172" s="262" t="s">
        <v>164</v>
      </c>
      <c r="F172" s="263"/>
      <c r="G172" s="9"/>
      <c r="H172" s="1"/>
      <c r="I172" s="1"/>
      <c r="J172" s="1"/>
      <c r="K172" s="1"/>
      <c r="L172" s="1"/>
    </row>
    <row r="173" spans="1:12" ht="48" hidden="1" x14ac:dyDescent="0.3">
      <c r="A173" s="1"/>
      <c r="B173" s="8" t="s">
        <v>165</v>
      </c>
      <c r="C173" s="9" t="s">
        <v>166</v>
      </c>
      <c r="D173" s="5"/>
      <c r="E173" s="262" t="s">
        <v>164</v>
      </c>
      <c r="F173" s="263"/>
      <c r="G173" s="9"/>
      <c r="H173" s="1"/>
      <c r="I173" s="1"/>
      <c r="J173" s="1"/>
      <c r="K173" s="1"/>
      <c r="L173" s="1"/>
    </row>
    <row r="174" spans="1:12" ht="48" hidden="1" x14ac:dyDescent="0.3">
      <c r="A174" s="1"/>
      <c r="B174" s="8">
        <v>3.2</v>
      </c>
      <c r="C174" s="9" t="s">
        <v>167</v>
      </c>
      <c r="D174" s="5"/>
      <c r="E174" s="262" t="s">
        <v>164</v>
      </c>
      <c r="F174" s="263"/>
      <c r="G174" s="9"/>
      <c r="H174" s="1"/>
      <c r="I174" s="1"/>
      <c r="J174" s="1"/>
      <c r="K174" s="1"/>
      <c r="L174" s="1"/>
    </row>
    <row r="175" spans="1:12" ht="60" hidden="1" x14ac:dyDescent="0.3">
      <c r="A175" s="1"/>
      <c r="B175" s="8">
        <v>3.3</v>
      </c>
      <c r="C175" s="9" t="s">
        <v>168</v>
      </c>
      <c r="D175" s="5"/>
      <c r="E175" s="262" t="s">
        <v>164</v>
      </c>
      <c r="F175" s="263"/>
      <c r="G175" s="9"/>
      <c r="H175" s="1"/>
      <c r="I175" s="1"/>
      <c r="J175" s="1"/>
      <c r="K175" s="1"/>
      <c r="L175" s="1"/>
    </row>
    <row r="176" spans="1:12" ht="36" hidden="1" x14ac:dyDescent="0.3">
      <c r="A176" s="1"/>
      <c r="B176" s="8">
        <v>3.4</v>
      </c>
      <c r="C176" s="9" t="s">
        <v>169</v>
      </c>
      <c r="D176" s="5"/>
      <c r="E176" s="262" t="s">
        <v>164</v>
      </c>
      <c r="F176" s="263"/>
      <c r="G176" s="9"/>
      <c r="H176" s="1"/>
      <c r="I176" s="1"/>
      <c r="J176" s="1"/>
      <c r="K176" s="1"/>
      <c r="L176" s="1"/>
    </row>
    <row r="177" spans="1:12" ht="36" hidden="1" x14ac:dyDescent="0.3">
      <c r="A177" s="1"/>
      <c r="B177" s="8">
        <v>3.5</v>
      </c>
      <c r="C177" s="9" t="s">
        <v>170</v>
      </c>
      <c r="D177" s="5"/>
      <c r="E177" s="262" t="s">
        <v>164</v>
      </c>
      <c r="F177" s="263"/>
      <c r="G177" s="9"/>
      <c r="H177" s="1"/>
      <c r="I177" s="1"/>
      <c r="J177" s="1"/>
      <c r="K177" s="1"/>
      <c r="L177" s="1"/>
    </row>
    <row r="178" spans="1:12" ht="36" hidden="1" x14ac:dyDescent="0.3">
      <c r="A178" s="1"/>
      <c r="B178" s="8">
        <v>3.6</v>
      </c>
      <c r="C178" s="9" t="s">
        <v>171</v>
      </c>
      <c r="D178" s="5"/>
      <c r="E178" s="262" t="s">
        <v>164</v>
      </c>
      <c r="F178" s="263"/>
      <c r="G178" s="9"/>
      <c r="H178" s="1"/>
      <c r="I178" s="1"/>
      <c r="J178" s="1"/>
      <c r="K178" s="1"/>
      <c r="L178" s="1"/>
    </row>
    <row r="179" spans="1:12" ht="24" hidden="1" x14ac:dyDescent="0.3">
      <c r="A179" s="1"/>
      <c r="B179" s="8">
        <v>3.7</v>
      </c>
      <c r="C179" s="9" t="s">
        <v>172</v>
      </c>
      <c r="D179" s="5"/>
      <c r="E179" s="262" t="s">
        <v>164</v>
      </c>
      <c r="F179" s="263"/>
      <c r="G179" s="9"/>
      <c r="H179" s="1"/>
      <c r="I179" s="1"/>
      <c r="J179" s="1"/>
      <c r="K179" s="1"/>
      <c r="L179" s="1"/>
    </row>
    <row r="180" spans="1:12" ht="192" hidden="1" x14ac:dyDescent="0.3">
      <c r="A180" s="1"/>
      <c r="B180" s="8" t="s">
        <v>173</v>
      </c>
      <c r="C180" s="9" t="s">
        <v>174</v>
      </c>
      <c r="D180" s="5"/>
      <c r="E180" s="262" t="s">
        <v>164</v>
      </c>
      <c r="F180" s="263"/>
      <c r="G180" s="9"/>
      <c r="H180" s="1"/>
      <c r="I180" s="1"/>
      <c r="J180" s="1"/>
      <c r="K180" s="1"/>
      <c r="L180" s="1"/>
    </row>
    <row r="181" spans="1:12" ht="36" hidden="1" x14ac:dyDescent="0.3">
      <c r="A181" s="1"/>
      <c r="B181" s="8">
        <v>3.8</v>
      </c>
      <c r="C181" s="9" t="s">
        <v>175</v>
      </c>
      <c r="D181" s="5"/>
      <c r="E181" s="262" t="s">
        <v>164</v>
      </c>
      <c r="F181" s="263"/>
      <c r="G181" s="9"/>
      <c r="H181" s="1"/>
      <c r="I181" s="1"/>
      <c r="J181" s="1"/>
      <c r="K181" s="1"/>
      <c r="L181" s="1"/>
    </row>
    <row r="182" spans="1:12" ht="36" hidden="1" x14ac:dyDescent="0.3">
      <c r="A182" s="1"/>
      <c r="B182" s="8" t="s">
        <v>176</v>
      </c>
      <c r="C182" s="9" t="s">
        <v>177</v>
      </c>
      <c r="D182" s="5"/>
      <c r="E182" s="262" t="s">
        <v>164</v>
      </c>
      <c r="F182" s="263"/>
      <c r="G182" s="9"/>
      <c r="H182" s="1"/>
      <c r="I182" s="1"/>
      <c r="J182" s="1"/>
      <c r="K182" s="1"/>
      <c r="L182" s="1"/>
    </row>
    <row r="183" spans="1:12" ht="48" x14ac:dyDescent="0.3">
      <c r="A183" s="1"/>
      <c r="B183" s="8">
        <v>3.9</v>
      </c>
      <c r="C183" s="9" t="s">
        <v>178</v>
      </c>
      <c r="D183" s="5" t="s">
        <v>179</v>
      </c>
      <c r="E183" s="9" t="s">
        <v>164</v>
      </c>
      <c r="F183" s="4" t="s">
        <v>12</v>
      </c>
      <c r="G183" s="5"/>
      <c r="H183" s="1"/>
      <c r="I183" s="1"/>
      <c r="J183" s="1"/>
      <c r="K183" s="1"/>
      <c r="L183" s="1"/>
    </row>
    <row r="184" spans="1:12" ht="48" x14ac:dyDescent="0.3">
      <c r="A184" s="1"/>
      <c r="B184" s="8" t="s">
        <v>180</v>
      </c>
      <c r="C184" s="9" t="s">
        <v>181</v>
      </c>
      <c r="D184" s="5" t="s">
        <v>179</v>
      </c>
      <c r="E184" s="9" t="s">
        <v>164</v>
      </c>
      <c r="F184" s="4" t="s">
        <v>12</v>
      </c>
      <c r="G184" s="5"/>
      <c r="H184" s="1"/>
      <c r="I184" s="1"/>
      <c r="J184" s="1"/>
      <c r="K184" s="1"/>
      <c r="L184" s="1"/>
    </row>
    <row r="185" spans="1:12" ht="24" x14ac:dyDescent="0.3">
      <c r="A185" s="1"/>
      <c r="B185" s="8">
        <v>3.1</v>
      </c>
      <c r="C185" s="9" t="s">
        <v>182</v>
      </c>
      <c r="D185" s="5" t="s">
        <v>47</v>
      </c>
      <c r="E185" s="9" t="s">
        <v>164</v>
      </c>
      <c r="F185" s="4" t="s">
        <v>12</v>
      </c>
      <c r="G185" s="5"/>
      <c r="H185" s="1"/>
      <c r="I185" s="1"/>
      <c r="J185" s="1"/>
      <c r="K185" s="1"/>
      <c r="L185" s="1"/>
    </row>
    <row r="186" spans="1:12" ht="36" x14ac:dyDescent="0.3">
      <c r="A186" s="1"/>
      <c r="B186" s="8" t="s">
        <v>183</v>
      </c>
      <c r="C186" s="9" t="s">
        <v>184</v>
      </c>
      <c r="D186" s="5" t="s">
        <v>185</v>
      </c>
      <c r="E186" s="9" t="s">
        <v>164</v>
      </c>
      <c r="F186" s="4" t="s">
        <v>12</v>
      </c>
      <c r="G186" s="5"/>
      <c r="H186" s="1"/>
      <c r="I186" s="1"/>
      <c r="J186" s="1"/>
      <c r="K186" s="1"/>
      <c r="L186" s="1"/>
    </row>
    <row r="187" spans="1:12" ht="24" x14ac:dyDescent="0.3">
      <c r="A187" s="1"/>
      <c r="B187" s="8">
        <v>3.11</v>
      </c>
      <c r="C187" s="9" t="s">
        <v>186</v>
      </c>
      <c r="D187" s="5" t="s">
        <v>47</v>
      </c>
      <c r="E187" s="9" t="s">
        <v>164</v>
      </c>
      <c r="F187" s="4" t="s">
        <v>12</v>
      </c>
      <c r="G187" s="5" t="s">
        <v>12</v>
      </c>
      <c r="H187" s="1"/>
      <c r="I187" s="1"/>
      <c r="J187" s="1"/>
      <c r="K187" s="1"/>
      <c r="L187" s="1"/>
    </row>
    <row r="188" spans="1:12" ht="36" x14ac:dyDescent="0.3">
      <c r="A188" s="1"/>
      <c r="B188" s="8" t="s">
        <v>187</v>
      </c>
      <c r="C188" s="9" t="s">
        <v>188</v>
      </c>
      <c r="D188" s="5" t="s">
        <v>185</v>
      </c>
      <c r="E188" s="9" t="s">
        <v>164</v>
      </c>
      <c r="F188" s="4" t="s">
        <v>12</v>
      </c>
      <c r="G188" s="5" t="s">
        <v>12</v>
      </c>
      <c r="H188" s="1"/>
      <c r="I188" s="1"/>
      <c r="J188" s="1"/>
      <c r="K188" s="1"/>
      <c r="L188" s="1"/>
    </row>
    <row r="189" spans="1:12" ht="24" x14ac:dyDescent="0.3">
      <c r="A189" s="1"/>
      <c r="B189" s="8">
        <v>3.12</v>
      </c>
      <c r="C189" s="9" t="s">
        <v>189</v>
      </c>
      <c r="D189" s="5" t="s">
        <v>190</v>
      </c>
      <c r="E189" s="9" t="s">
        <v>164</v>
      </c>
      <c r="F189" s="4" t="s">
        <v>12</v>
      </c>
      <c r="G189" s="5" t="s">
        <v>12</v>
      </c>
      <c r="H189" s="1"/>
      <c r="I189" s="1"/>
      <c r="J189" s="1"/>
      <c r="K189" s="1"/>
      <c r="L189" s="1"/>
    </row>
    <row r="190" spans="1:12" ht="60" x14ac:dyDescent="0.3">
      <c r="A190" s="1"/>
      <c r="B190" s="8">
        <v>3.13</v>
      </c>
      <c r="C190" s="9" t="s">
        <v>191</v>
      </c>
      <c r="D190" s="5" t="s">
        <v>47</v>
      </c>
      <c r="E190" s="9" t="s">
        <v>164</v>
      </c>
      <c r="F190" s="4" t="s">
        <v>12</v>
      </c>
      <c r="G190" s="5" t="s">
        <v>12</v>
      </c>
      <c r="H190" s="1"/>
      <c r="I190" s="1"/>
      <c r="J190" s="1"/>
      <c r="K190" s="1"/>
      <c r="L190" s="1"/>
    </row>
    <row r="191" spans="1:12" ht="36" x14ac:dyDescent="0.3">
      <c r="A191" s="1"/>
      <c r="B191" s="8">
        <v>3.14</v>
      </c>
      <c r="C191" s="9" t="s">
        <v>192</v>
      </c>
      <c r="D191" s="5" t="s">
        <v>193</v>
      </c>
      <c r="E191" s="9" t="s">
        <v>164</v>
      </c>
      <c r="F191" s="4" t="s">
        <v>12</v>
      </c>
      <c r="G191" s="5" t="s">
        <v>12</v>
      </c>
      <c r="H191" s="1"/>
      <c r="I191" s="1"/>
      <c r="J191" s="1"/>
      <c r="K191" s="1"/>
      <c r="L191" s="1"/>
    </row>
    <row r="192" spans="1:12" ht="60" x14ac:dyDescent="0.3">
      <c r="A192" s="1"/>
      <c r="B192" s="8">
        <v>4.0999999999999996</v>
      </c>
      <c r="C192" s="9" t="s">
        <v>194</v>
      </c>
      <c r="D192" s="5" t="s">
        <v>195</v>
      </c>
      <c r="E192" s="9" t="s">
        <v>196</v>
      </c>
      <c r="F192" s="4" t="s">
        <v>12</v>
      </c>
      <c r="G192" s="5"/>
      <c r="H192" s="1"/>
      <c r="I192" s="1"/>
      <c r="J192" s="1"/>
      <c r="K192" s="1"/>
      <c r="L192" s="1"/>
    </row>
    <row r="193" spans="1:12" ht="24" hidden="1" x14ac:dyDescent="0.3">
      <c r="A193" s="1"/>
      <c r="B193" s="8">
        <v>4.2</v>
      </c>
      <c r="C193" s="9" t="s">
        <v>197</v>
      </c>
      <c r="D193" s="5"/>
      <c r="E193" s="9" t="s">
        <v>196</v>
      </c>
      <c r="F193" s="4"/>
      <c r="G193" s="9"/>
      <c r="H193" s="1"/>
      <c r="I193" s="1"/>
      <c r="J193" s="1"/>
      <c r="K193" s="1"/>
      <c r="L193" s="1"/>
    </row>
    <row r="194" spans="1:12" ht="24" hidden="1" x14ac:dyDescent="0.3">
      <c r="A194" s="1"/>
      <c r="B194" s="8" t="s">
        <v>198</v>
      </c>
      <c r="C194" s="9" t="s">
        <v>199</v>
      </c>
      <c r="D194" s="5"/>
      <c r="E194" s="9" t="s">
        <v>196</v>
      </c>
      <c r="F194" s="4"/>
      <c r="G194" s="9"/>
      <c r="H194" s="1"/>
      <c r="I194" s="1"/>
      <c r="J194" s="1"/>
      <c r="K194" s="1"/>
      <c r="L194" s="1"/>
    </row>
    <row r="195" spans="1:12" ht="24" hidden="1" x14ac:dyDescent="0.3">
      <c r="A195" s="1"/>
      <c r="B195" s="8">
        <v>4.3</v>
      </c>
      <c r="C195" s="9" t="s">
        <v>200</v>
      </c>
      <c r="D195" s="5"/>
      <c r="E195" s="9" t="s">
        <v>196</v>
      </c>
      <c r="F195" s="4"/>
      <c r="G195" s="9"/>
      <c r="H195" s="1"/>
      <c r="I195" s="1"/>
      <c r="J195" s="1"/>
      <c r="K195" s="1"/>
      <c r="L195" s="1"/>
    </row>
    <row r="196" spans="1:12" ht="24" hidden="1" x14ac:dyDescent="0.3">
      <c r="A196" s="1"/>
      <c r="B196" s="8" t="s">
        <v>201</v>
      </c>
      <c r="C196" s="9" t="s">
        <v>202</v>
      </c>
      <c r="D196" s="5"/>
      <c r="E196" s="9" t="s">
        <v>196</v>
      </c>
      <c r="F196" s="4"/>
      <c r="G196" s="9"/>
      <c r="H196" s="1"/>
      <c r="I196" s="1"/>
      <c r="J196" s="1"/>
      <c r="K196" s="1"/>
      <c r="L196" s="1"/>
    </row>
    <row r="197" spans="1:12" ht="36" hidden="1" x14ac:dyDescent="0.3">
      <c r="A197" s="1"/>
      <c r="B197" s="8">
        <v>4.4000000000000004</v>
      </c>
      <c r="C197" s="9" t="s">
        <v>203</v>
      </c>
      <c r="D197" s="5"/>
      <c r="E197" s="9" t="s">
        <v>196</v>
      </c>
      <c r="F197" s="4"/>
      <c r="G197" s="9"/>
      <c r="H197" s="1"/>
      <c r="I197" s="1"/>
      <c r="J197" s="1"/>
      <c r="K197" s="1"/>
      <c r="L197" s="1"/>
    </row>
    <row r="198" spans="1:12" ht="60" x14ac:dyDescent="0.3">
      <c r="A198" s="1"/>
      <c r="B198" s="8">
        <v>4.5</v>
      </c>
      <c r="C198" s="9" t="s">
        <v>204</v>
      </c>
      <c r="D198" s="5" t="s">
        <v>205</v>
      </c>
      <c r="E198" s="9" t="s">
        <v>196</v>
      </c>
      <c r="F198" s="4" t="s">
        <v>12</v>
      </c>
      <c r="G198" s="5"/>
      <c r="H198" s="1"/>
      <c r="I198" s="1"/>
      <c r="J198" s="1"/>
      <c r="K198" s="1"/>
      <c r="L198" s="1"/>
    </row>
    <row r="199" spans="1:12" ht="24" hidden="1" x14ac:dyDescent="0.3">
      <c r="A199" s="1"/>
      <c r="B199" s="8">
        <v>4.5999999999999996</v>
      </c>
      <c r="C199" s="9" t="s">
        <v>206</v>
      </c>
      <c r="D199" s="5"/>
      <c r="E199" s="9" t="s">
        <v>196</v>
      </c>
      <c r="F199" s="4"/>
      <c r="G199" s="9"/>
      <c r="H199" s="1"/>
      <c r="I199" s="1"/>
      <c r="J199" s="1"/>
      <c r="K199" s="1"/>
      <c r="L199" s="1"/>
    </row>
    <row r="200" spans="1:12" ht="24" hidden="1" x14ac:dyDescent="0.3">
      <c r="A200" s="1"/>
      <c r="B200" s="8" t="s">
        <v>207</v>
      </c>
      <c r="C200" s="9" t="s">
        <v>208</v>
      </c>
      <c r="D200" s="5"/>
      <c r="E200" s="9" t="s">
        <v>196</v>
      </c>
      <c r="F200" s="4"/>
      <c r="G200" s="9"/>
      <c r="H200" s="1"/>
      <c r="I200" s="1"/>
      <c r="J200" s="1"/>
      <c r="K200" s="1"/>
      <c r="L200" s="1"/>
    </row>
    <row r="201" spans="1:12" ht="48" x14ac:dyDescent="0.3">
      <c r="A201" s="1"/>
      <c r="B201" s="8">
        <v>4.7</v>
      </c>
      <c r="C201" s="9" t="s">
        <v>209</v>
      </c>
      <c r="D201" s="5" t="s">
        <v>195</v>
      </c>
      <c r="E201" s="9" t="s">
        <v>196</v>
      </c>
      <c r="F201" s="4" t="s">
        <v>12</v>
      </c>
      <c r="G201" s="5"/>
      <c r="H201" s="1"/>
      <c r="I201" s="1"/>
      <c r="J201" s="1"/>
      <c r="K201" s="1"/>
      <c r="L201" s="1"/>
    </row>
    <row r="202" spans="1:12" ht="24" hidden="1" x14ac:dyDescent="0.3">
      <c r="A202" s="1"/>
      <c r="B202" s="8">
        <v>4.8</v>
      </c>
      <c r="C202" s="9" t="s">
        <v>210</v>
      </c>
      <c r="D202" s="5"/>
      <c r="E202" s="9" t="s">
        <v>196</v>
      </c>
      <c r="F202" s="4"/>
      <c r="G202" s="9"/>
      <c r="H202" s="1"/>
      <c r="I202" s="1"/>
      <c r="J202" s="1"/>
      <c r="K202" s="1"/>
      <c r="L202" s="1"/>
    </row>
    <row r="203" spans="1:12" ht="13" hidden="1" x14ac:dyDescent="0.3">
      <c r="A203" s="1"/>
      <c r="B203" s="8">
        <v>4.9000000000000004</v>
      </c>
      <c r="C203" s="9" t="s">
        <v>211</v>
      </c>
      <c r="D203" s="5"/>
      <c r="E203" s="9" t="s">
        <v>196</v>
      </c>
      <c r="F203" s="4"/>
      <c r="G203" s="9"/>
      <c r="H203" s="1"/>
      <c r="I203" s="1"/>
      <c r="J203" s="1"/>
      <c r="K203" s="1"/>
      <c r="L203" s="1"/>
    </row>
    <row r="204" spans="1:12" ht="48" hidden="1" x14ac:dyDescent="0.3">
      <c r="A204" s="1"/>
      <c r="B204" s="8">
        <v>4.0999999999999996</v>
      </c>
      <c r="C204" s="9" t="s">
        <v>212</v>
      </c>
      <c r="D204" s="5"/>
      <c r="E204" s="9" t="s">
        <v>196</v>
      </c>
      <c r="F204" s="4"/>
      <c r="G204" s="9"/>
      <c r="H204" s="1"/>
      <c r="I204" s="1"/>
      <c r="J204" s="1"/>
      <c r="K204" s="1"/>
      <c r="L204" s="1"/>
    </row>
    <row r="205" spans="1:12" ht="48" hidden="1" x14ac:dyDescent="0.3">
      <c r="A205" s="1"/>
      <c r="B205" s="8">
        <v>4.1100000000000003</v>
      </c>
      <c r="C205" s="9" t="s">
        <v>213</v>
      </c>
      <c r="D205" s="5"/>
      <c r="E205" s="9" t="s">
        <v>196</v>
      </c>
      <c r="F205" s="4"/>
      <c r="G205" s="9"/>
      <c r="H205" s="1"/>
      <c r="I205" s="1"/>
      <c r="J205" s="1"/>
      <c r="K205" s="1"/>
      <c r="L205" s="1"/>
    </row>
    <row r="206" spans="1:12" ht="24" hidden="1" x14ac:dyDescent="0.3">
      <c r="A206" s="1"/>
      <c r="B206" s="8">
        <v>4.12</v>
      </c>
      <c r="C206" s="9" t="s">
        <v>214</v>
      </c>
      <c r="D206" s="5"/>
      <c r="E206" s="9" t="s">
        <v>196</v>
      </c>
      <c r="F206" s="4"/>
      <c r="G206" s="9"/>
      <c r="H206" s="1"/>
      <c r="I206" s="1"/>
      <c r="J206" s="1"/>
      <c r="K206" s="1"/>
      <c r="L206" s="1"/>
    </row>
    <row r="207" spans="1:12" ht="48" x14ac:dyDescent="0.3">
      <c r="A207" s="1"/>
      <c r="B207" s="8">
        <v>4.13</v>
      </c>
      <c r="C207" s="9" t="s">
        <v>215</v>
      </c>
      <c r="D207" s="5" t="s">
        <v>216</v>
      </c>
      <c r="E207" s="9" t="s">
        <v>196</v>
      </c>
      <c r="F207" s="4" t="s">
        <v>12</v>
      </c>
      <c r="G207" s="5" t="s">
        <v>12</v>
      </c>
      <c r="H207" s="1"/>
      <c r="I207" s="1"/>
      <c r="J207" s="1"/>
      <c r="K207" s="1"/>
      <c r="L207" s="1"/>
    </row>
    <row r="208" spans="1:12" ht="24" hidden="1" x14ac:dyDescent="0.3">
      <c r="A208" s="1"/>
      <c r="B208" s="8">
        <v>4.1399999999999997</v>
      </c>
      <c r="C208" s="9" t="s">
        <v>217</v>
      </c>
      <c r="D208" s="5"/>
      <c r="E208" s="9" t="s">
        <v>196</v>
      </c>
      <c r="F208" s="4"/>
      <c r="G208" s="9"/>
      <c r="H208" s="1"/>
      <c r="I208" s="1"/>
      <c r="J208" s="1"/>
      <c r="K208" s="1"/>
      <c r="L208" s="1"/>
    </row>
    <row r="209" spans="1:12" ht="36" hidden="1" x14ac:dyDescent="0.3">
      <c r="A209" s="1"/>
      <c r="B209" s="8" t="s">
        <v>218</v>
      </c>
      <c r="C209" s="9" t="s">
        <v>219</v>
      </c>
      <c r="D209" s="5"/>
      <c r="E209" s="9" t="s">
        <v>196</v>
      </c>
      <c r="F209" s="4"/>
      <c r="G209" s="9"/>
      <c r="H209" s="1"/>
      <c r="I209" s="1"/>
      <c r="J209" s="1"/>
      <c r="K209" s="1"/>
      <c r="L209" s="1"/>
    </row>
    <row r="210" spans="1:12" ht="96" hidden="1" x14ac:dyDescent="0.3">
      <c r="A210" s="1"/>
      <c r="B210" s="8">
        <v>4.1500000000000004</v>
      </c>
      <c r="C210" s="9" t="s">
        <v>220</v>
      </c>
      <c r="D210" s="5"/>
      <c r="E210" s="9" t="s">
        <v>196</v>
      </c>
      <c r="F210" s="4"/>
      <c r="G210" s="9"/>
      <c r="H210" s="1"/>
      <c r="I210" s="1"/>
      <c r="J210" s="1"/>
      <c r="K210" s="1"/>
      <c r="L210" s="1"/>
    </row>
    <row r="211" spans="1:12" ht="36" x14ac:dyDescent="0.3">
      <c r="A211" s="1"/>
      <c r="B211" s="8">
        <v>4.16</v>
      </c>
      <c r="C211" s="9" t="s">
        <v>221</v>
      </c>
      <c r="D211" s="5" t="s">
        <v>47</v>
      </c>
      <c r="E211" s="9" t="s">
        <v>196</v>
      </c>
      <c r="F211" s="4" t="s">
        <v>12</v>
      </c>
      <c r="G211" s="5" t="s">
        <v>12</v>
      </c>
      <c r="H211" s="1"/>
      <c r="I211" s="1"/>
      <c r="J211" s="1"/>
      <c r="K211" s="1"/>
      <c r="L211" s="1"/>
    </row>
    <row r="212" spans="1:12" ht="60" x14ac:dyDescent="0.3">
      <c r="A212" s="1"/>
      <c r="B212" s="8" t="s">
        <v>222</v>
      </c>
      <c r="C212" s="9" t="s">
        <v>223</v>
      </c>
      <c r="D212" s="5" t="s">
        <v>224</v>
      </c>
      <c r="E212" s="9" t="s">
        <v>196</v>
      </c>
      <c r="F212" s="4" t="s">
        <v>12</v>
      </c>
      <c r="G212" s="5" t="s">
        <v>12</v>
      </c>
      <c r="H212" s="1"/>
      <c r="I212" s="1"/>
      <c r="J212" s="1"/>
      <c r="K212" s="1"/>
      <c r="L212" s="1"/>
    </row>
    <row r="213" spans="1:12" ht="24" x14ac:dyDescent="0.3">
      <c r="A213" s="1"/>
      <c r="B213" s="8">
        <v>4.17</v>
      </c>
      <c r="C213" s="9" t="s">
        <v>225</v>
      </c>
      <c r="D213" s="5" t="s">
        <v>226</v>
      </c>
      <c r="E213" s="9" t="s">
        <v>196</v>
      </c>
      <c r="F213" s="4" t="s">
        <v>12</v>
      </c>
      <c r="G213" s="5" t="s">
        <v>12</v>
      </c>
      <c r="H213" s="1"/>
      <c r="I213" s="1"/>
      <c r="J213" s="1"/>
      <c r="K213" s="1"/>
      <c r="L213" s="1"/>
    </row>
    <row r="214" spans="1:12" ht="13" x14ac:dyDescent="0.3">
      <c r="A214" s="1"/>
      <c r="B214" s="8">
        <v>4.18</v>
      </c>
      <c r="C214" s="9" t="s">
        <v>227</v>
      </c>
      <c r="D214" s="5" t="s">
        <v>228</v>
      </c>
      <c r="E214" s="9" t="s">
        <v>196</v>
      </c>
      <c r="F214" s="4" t="s">
        <v>12</v>
      </c>
      <c r="G214" s="5"/>
      <c r="H214" s="1"/>
      <c r="I214" s="1"/>
      <c r="J214" s="1"/>
      <c r="K214" s="1"/>
      <c r="L214" s="1"/>
    </row>
    <row r="215" spans="1:12" ht="13" x14ac:dyDescent="0.3">
      <c r="A215" s="1"/>
      <c r="B215" s="8" t="s">
        <v>229</v>
      </c>
      <c r="C215" s="9" t="s">
        <v>230</v>
      </c>
      <c r="D215" s="5" t="s">
        <v>231</v>
      </c>
      <c r="E215" s="9" t="s">
        <v>196</v>
      </c>
      <c r="F215" s="4" t="s">
        <v>12</v>
      </c>
      <c r="G215" s="5"/>
      <c r="H215" s="1"/>
      <c r="I215" s="1"/>
      <c r="J215" s="1"/>
      <c r="K215" s="1"/>
      <c r="L215" s="1"/>
    </row>
    <row r="216" spans="1:12" ht="13" x14ac:dyDescent="0.3">
      <c r="A216" s="1"/>
      <c r="B216" s="8">
        <v>4.1900000000000004</v>
      </c>
      <c r="C216" s="9" t="s">
        <v>232</v>
      </c>
      <c r="D216" s="5" t="s">
        <v>233</v>
      </c>
      <c r="E216" s="9" t="s">
        <v>196</v>
      </c>
      <c r="F216" s="4" t="s">
        <v>12</v>
      </c>
      <c r="G216" s="5"/>
      <c r="H216" s="1"/>
      <c r="I216" s="1"/>
      <c r="J216" s="1"/>
      <c r="K216" s="1"/>
      <c r="L216" s="1"/>
    </row>
    <row r="217" spans="1:12" ht="48" x14ac:dyDescent="0.3">
      <c r="A217" s="1"/>
      <c r="B217" s="8">
        <v>4.2</v>
      </c>
      <c r="C217" s="9" t="s">
        <v>234</v>
      </c>
      <c r="D217" s="5" t="s">
        <v>235</v>
      </c>
      <c r="E217" s="9" t="s">
        <v>196</v>
      </c>
      <c r="F217" s="4" t="s">
        <v>12</v>
      </c>
      <c r="G217" s="5" t="s">
        <v>12</v>
      </c>
      <c r="H217" s="1"/>
      <c r="I217" s="1"/>
      <c r="J217" s="1"/>
      <c r="K217" s="1"/>
      <c r="L217" s="1"/>
    </row>
    <row r="218" spans="1:12" ht="48" x14ac:dyDescent="0.3">
      <c r="A218" s="1"/>
      <c r="B218" s="8">
        <v>4.21</v>
      </c>
      <c r="C218" s="9" t="s">
        <v>236</v>
      </c>
      <c r="D218" s="5" t="s">
        <v>237</v>
      </c>
      <c r="E218" s="9" t="s">
        <v>196</v>
      </c>
      <c r="F218" s="4" t="s">
        <v>12</v>
      </c>
      <c r="G218" s="5"/>
      <c r="H218" s="1"/>
      <c r="I218" s="1"/>
      <c r="J218" s="1"/>
      <c r="K218" s="1"/>
      <c r="L218" s="1"/>
    </row>
    <row r="219" spans="1:12" ht="72" x14ac:dyDescent="0.3">
      <c r="A219" s="1"/>
      <c r="B219" s="8">
        <v>4.22</v>
      </c>
      <c r="C219" s="9" t="s">
        <v>238</v>
      </c>
      <c r="D219" s="5" t="s">
        <v>239</v>
      </c>
      <c r="E219" s="9" t="s">
        <v>196</v>
      </c>
      <c r="F219" s="4" t="s">
        <v>12</v>
      </c>
      <c r="G219" s="5"/>
      <c r="H219" s="1"/>
      <c r="I219" s="1"/>
      <c r="J219" s="1"/>
      <c r="K219" s="1"/>
      <c r="L219" s="1"/>
    </row>
    <row r="220" spans="1:12" ht="36" hidden="1" x14ac:dyDescent="0.3">
      <c r="A220" s="1"/>
      <c r="B220" s="8">
        <v>4.2300000000000004</v>
      </c>
      <c r="C220" s="9" t="s">
        <v>240</v>
      </c>
      <c r="D220" s="5"/>
      <c r="E220" s="9" t="s">
        <v>196</v>
      </c>
      <c r="F220" s="4"/>
      <c r="G220" s="9"/>
      <c r="H220" s="1"/>
      <c r="I220" s="1"/>
      <c r="J220" s="1"/>
      <c r="K220" s="1"/>
      <c r="L220" s="1"/>
    </row>
    <row r="221" spans="1:12" ht="13" hidden="1" x14ac:dyDescent="0.3">
      <c r="A221" s="1"/>
      <c r="B221" s="8">
        <v>5.0999999999999996</v>
      </c>
      <c r="C221" s="9" t="s">
        <v>241</v>
      </c>
      <c r="D221" s="5"/>
      <c r="E221" s="9" t="s">
        <v>242</v>
      </c>
      <c r="F221" s="4"/>
      <c r="G221" s="9"/>
      <c r="H221" s="1"/>
      <c r="I221" s="1"/>
      <c r="J221" s="1"/>
      <c r="K221" s="1"/>
      <c r="L221" s="1"/>
    </row>
    <row r="222" spans="1:12" ht="72" hidden="1" x14ac:dyDescent="0.3">
      <c r="A222" s="1"/>
      <c r="B222" s="8" t="s">
        <v>243</v>
      </c>
      <c r="C222" s="9" t="s">
        <v>244</v>
      </c>
      <c r="D222" s="5"/>
      <c r="E222" s="9" t="s">
        <v>242</v>
      </c>
      <c r="F222" s="4"/>
      <c r="G222" s="9"/>
      <c r="H222" s="1"/>
      <c r="I222" s="1"/>
      <c r="J222" s="1"/>
      <c r="K222" s="1"/>
      <c r="L222" s="1"/>
    </row>
    <row r="223" spans="1:12" ht="24" hidden="1" x14ac:dyDescent="0.3">
      <c r="A223" s="1"/>
      <c r="B223" s="8">
        <v>5.2</v>
      </c>
      <c r="C223" s="9" t="s">
        <v>245</v>
      </c>
      <c r="D223" s="5"/>
      <c r="E223" s="9" t="s">
        <v>242</v>
      </c>
      <c r="F223" s="4"/>
      <c r="G223" s="9"/>
      <c r="H223" s="1"/>
      <c r="I223" s="1"/>
      <c r="J223" s="1"/>
      <c r="K223" s="1"/>
      <c r="L223" s="1"/>
    </row>
    <row r="224" spans="1:12" ht="24" hidden="1" x14ac:dyDescent="0.3">
      <c r="A224" s="1"/>
      <c r="B224" s="8">
        <v>5.3</v>
      </c>
      <c r="C224" s="9" t="s">
        <v>246</v>
      </c>
      <c r="D224" s="5"/>
      <c r="E224" s="9" t="s">
        <v>242</v>
      </c>
      <c r="F224" s="4"/>
      <c r="G224" s="9"/>
      <c r="H224" s="1"/>
      <c r="I224" s="1"/>
      <c r="J224" s="1"/>
      <c r="K224" s="1"/>
      <c r="L224" s="1"/>
    </row>
    <row r="225" spans="1:12" ht="24" hidden="1" x14ac:dyDescent="0.3">
      <c r="A225" s="1"/>
      <c r="B225" s="8">
        <v>5.4</v>
      </c>
      <c r="C225" s="9" t="s">
        <v>247</v>
      </c>
      <c r="D225" s="5"/>
      <c r="E225" s="9" t="s">
        <v>242</v>
      </c>
      <c r="F225" s="4"/>
      <c r="G225" s="9"/>
      <c r="H225" s="1"/>
      <c r="I225" s="1"/>
      <c r="J225" s="1"/>
      <c r="K225" s="1"/>
      <c r="L225" s="1"/>
    </row>
    <row r="226" spans="1:12" ht="24" x14ac:dyDescent="0.3">
      <c r="A226" s="1"/>
      <c r="B226" s="8" t="s">
        <v>248</v>
      </c>
      <c r="C226" s="9" t="s">
        <v>249</v>
      </c>
      <c r="D226" s="5" t="s">
        <v>47</v>
      </c>
      <c r="E226" s="9" t="s">
        <v>242</v>
      </c>
      <c r="F226" s="4" t="s">
        <v>12</v>
      </c>
      <c r="G226" s="5"/>
      <c r="H226" s="1"/>
      <c r="I226" s="1"/>
      <c r="J226" s="1"/>
      <c r="K226" s="1"/>
      <c r="L226" s="1"/>
    </row>
    <row r="227" spans="1:12" ht="24" x14ac:dyDescent="0.3">
      <c r="A227" s="1"/>
      <c r="B227" s="8" t="s">
        <v>250</v>
      </c>
      <c r="C227" s="9" t="s">
        <v>251</v>
      </c>
      <c r="D227" s="5" t="s">
        <v>47</v>
      </c>
      <c r="E227" s="9" t="s">
        <v>242</v>
      </c>
      <c r="F227" s="4" t="s">
        <v>12</v>
      </c>
      <c r="G227" s="5"/>
      <c r="H227" s="1"/>
      <c r="I227" s="1"/>
      <c r="J227" s="1"/>
      <c r="K227" s="1"/>
      <c r="L227" s="1"/>
    </row>
    <row r="228" spans="1:12" ht="13" x14ac:dyDescent="0.3">
      <c r="A228" s="1"/>
      <c r="B228" s="8" t="s">
        <v>252</v>
      </c>
      <c r="C228" s="9" t="s">
        <v>253</v>
      </c>
      <c r="D228" s="5" t="s">
        <v>47</v>
      </c>
      <c r="E228" s="9" t="s">
        <v>242</v>
      </c>
      <c r="F228" s="4" t="s">
        <v>12</v>
      </c>
      <c r="G228" s="5"/>
      <c r="H228" s="1"/>
      <c r="I228" s="1"/>
      <c r="J228" s="1"/>
      <c r="K228" s="1"/>
      <c r="L228" s="1"/>
    </row>
    <row r="229" spans="1:12" ht="36" x14ac:dyDescent="0.3">
      <c r="A229" s="1"/>
      <c r="B229" s="8" t="s">
        <v>254</v>
      </c>
      <c r="C229" s="9" t="s">
        <v>255</v>
      </c>
      <c r="D229" s="5" t="s">
        <v>256</v>
      </c>
      <c r="E229" s="9" t="s">
        <v>242</v>
      </c>
      <c r="F229" s="4" t="s">
        <v>12</v>
      </c>
      <c r="G229" s="5"/>
      <c r="H229" s="1"/>
      <c r="I229" s="1"/>
      <c r="J229" s="1"/>
      <c r="K229" s="1"/>
      <c r="L229" s="1"/>
    </row>
    <row r="230" spans="1:12" ht="13" hidden="1" x14ac:dyDescent="0.3">
      <c r="A230" s="1"/>
      <c r="B230" s="8" t="s">
        <v>257</v>
      </c>
      <c r="C230" s="9" t="s">
        <v>258</v>
      </c>
      <c r="D230" s="5"/>
      <c r="E230" s="9" t="s">
        <v>242</v>
      </c>
      <c r="F230" s="4"/>
      <c r="G230" s="9"/>
      <c r="H230" s="1"/>
      <c r="I230" s="1"/>
      <c r="J230" s="1"/>
      <c r="K230" s="1"/>
      <c r="L230" s="1"/>
    </row>
    <row r="231" spans="1:12" ht="13" hidden="1" x14ac:dyDescent="0.3">
      <c r="A231" s="1"/>
      <c r="B231" s="8" t="s">
        <v>259</v>
      </c>
      <c r="C231" s="9" t="s">
        <v>260</v>
      </c>
      <c r="D231" s="5"/>
      <c r="E231" s="9" t="s">
        <v>242</v>
      </c>
      <c r="F231" s="4"/>
      <c r="G231" s="9"/>
      <c r="H231" s="1"/>
      <c r="I231" s="1"/>
      <c r="J231" s="1"/>
      <c r="K231" s="1"/>
      <c r="L231" s="1"/>
    </row>
    <row r="232" spans="1:12" ht="24" hidden="1" x14ac:dyDescent="0.3">
      <c r="A232" s="1"/>
      <c r="B232" s="8" t="s">
        <v>261</v>
      </c>
      <c r="C232" s="9" t="s">
        <v>262</v>
      </c>
      <c r="D232" s="5"/>
      <c r="E232" s="9" t="s">
        <v>242</v>
      </c>
      <c r="F232" s="4"/>
      <c r="G232" s="9"/>
      <c r="H232" s="1"/>
      <c r="I232" s="1"/>
      <c r="J232" s="1"/>
      <c r="K232" s="1"/>
      <c r="L232" s="1"/>
    </row>
    <row r="233" spans="1:12" ht="36" hidden="1" x14ac:dyDescent="0.3">
      <c r="A233" s="1"/>
      <c r="B233" s="8" t="s">
        <v>263</v>
      </c>
      <c r="C233" s="9" t="s">
        <v>264</v>
      </c>
      <c r="D233" s="5"/>
      <c r="E233" s="9" t="s">
        <v>242</v>
      </c>
      <c r="F233" s="4"/>
      <c r="G233" s="9"/>
      <c r="H233" s="1"/>
      <c r="I233" s="1"/>
      <c r="J233" s="1"/>
      <c r="K233" s="1"/>
      <c r="L233" s="1"/>
    </row>
    <row r="234" spans="1:12" ht="24" hidden="1" x14ac:dyDescent="0.3">
      <c r="A234" s="1"/>
      <c r="B234" s="8" t="s">
        <v>265</v>
      </c>
      <c r="C234" s="9" t="s">
        <v>266</v>
      </c>
      <c r="D234" s="5"/>
      <c r="E234" s="9" t="s">
        <v>242</v>
      </c>
      <c r="F234" s="4"/>
      <c r="G234" s="9"/>
      <c r="H234" s="1"/>
      <c r="I234" s="1"/>
      <c r="J234" s="1"/>
      <c r="K234" s="1"/>
      <c r="L234" s="1"/>
    </row>
    <row r="235" spans="1:12" ht="24" hidden="1" x14ac:dyDescent="0.3">
      <c r="A235" s="1"/>
      <c r="B235" s="8">
        <v>6.1</v>
      </c>
      <c r="C235" s="9" t="s">
        <v>267</v>
      </c>
      <c r="D235" s="5"/>
      <c r="E235" s="262" t="s">
        <v>268</v>
      </c>
      <c r="F235" s="263"/>
      <c r="G235" s="263"/>
      <c r="H235" s="1"/>
      <c r="I235" s="1"/>
      <c r="J235" s="1"/>
      <c r="K235" s="1"/>
      <c r="L235" s="1"/>
    </row>
    <row r="236" spans="1:12" ht="24" hidden="1" x14ac:dyDescent="0.3">
      <c r="A236" s="1"/>
      <c r="B236" s="8" t="s">
        <v>269</v>
      </c>
      <c r="C236" s="9" t="s">
        <v>270</v>
      </c>
      <c r="D236" s="5"/>
      <c r="E236" s="262" t="s">
        <v>268</v>
      </c>
      <c r="F236" s="263"/>
      <c r="G236" s="263"/>
      <c r="H236" s="1"/>
      <c r="I236" s="1"/>
      <c r="J236" s="1"/>
      <c r="K236" s="1"/>
      <c r="L236" s="1"/>
    </row>
    <row r="237" spans="1:12" ht="24" hidden="1" x14ac:dyDescent="0.3">
      <c r="A237" s="1"/>
      <c r="B237" s="8" t="s">
        <v>271</v>
      </c>
      <c r="C237" s="9" t="s">
        <v>272</v>
      </c>
      <c r="D237" s="5"/>
      <c r="E237" s="262" t="s">
        <v>268</v>
      </c>
      <c r="F237" s="263"/>
      <c r="G237" s="263"/>
      <c r="H237" s="1"/>
      <c r="I237" s="1"/>
      <c r="J237" s="1"/>
      <c r="K237" s="1"/>
      <c r="L237" s="1"/>
    </row>
    <row r="238" spans="1:12" ht="24" x14ac:dyDescent="0.3">
      <c r="A238" s="1"/>
      <c r="B238" s="8" t="s">
        <v>273</v>
      </c>
      <c r="C238" s="9" t="s">
        <v>274</v>
      </c>
      <c r="D238" s="5" t="s">
        <v>47</v>
      </c>
      <c r="E238" s="9" t="s">
        <v>268</v>
      </c>
      <c r="F238" s="4" t="s">
        <v>12</v>
      </c>
      <c r="G238" s="5"/>
      <c r="H238" s="1"/>
      <c r="I238" s="1"/>
      <c r="J238" s="1"/>
      <c r="K238" s="1"/>
      <c r="L238" s="1"/>
    </row>
    <row r="239" spans="1:12" ht="24" hidden="1" x14ac:dyDescent="0.3">
      <c r="A239" s="1"/>
      <c r="B239" s="8" t="s">
        <v>275</v>
      </c>
      <c r="C239" s="9" t="s">
        <v>276</v>
      </c>
      <c r="D239" s="5"/>
      <c r="E239" s="262" t="s">
        <v>268</v>
      </c>
      <c r="F239" s="263"/>
      <c r="G239" s="263"/>
      <c r="H239" s="1"/>
      <c r="I239" s="1"/>
      <c r="J239" s="1"/>
      <c r="K239" s="1"/>
      <c r="L239" s="1"/>
    </row>
    <row r="240" spans="1:12" ht="24" hidden="1" x14ac:dyDescent="0.3">
      <c r="A240" s="1"/>
      <c r="B240" s="8">
        <v>6.2</v>
      </c>
      <c r="C240" s="9" t="s">
        <v>277</v>
      </c>
      <c r="D240" s="5"/>
      <c r="E240" s="262" t="s">
        <v>268</v>
      </c>
      <c r="F240" s="263"/>
      <c r="G240" s="263"/>
      <c r="H240" s="1"/>
      <c r="I240" s="1"/>
      <c r="J240" s="1"/>
      <c r="K240" s="1"/>
      <c r="L240" s="1"/>
    </row>
    <row r="241" spans="1:12" ht="24" hidden="1" x14ac:dyDescent="0.3">
      <c r="A241" s="1"/>
      <c r="B241" s="8" t="s">
        <v>278</v>
      </c>
      <c r="C241" s="9" t="s">
        <v>270</v>
      </c>
      <c r="D241" s="5"/>
      <c r="E241" s="262" t="s">
        <v>268</v>
      </c>
      <c r="F241" s="263"/>
      <c r="G241" s="263"/>
      <c r="H241" s="1"/>
      <c r="I241" s="1"/>
      <c r="J241" s="1"/>
      <c r="K241" s="1"/>
      <c r="L241" s="1"/>
    </row>
    <row r="242" spans="1:12" ht="24" hidden="1" x14ac:dyDescent="0.3">
      <c r="A242" s="1"/>
      <c r="B242" s="8" t="s">
        <v>279</v>
      </c>
      <c r="C242" s="9" t="s">
        <v>272</v>
      </c>
      <c r="D242" s="5"/>
      <c r="E242" s="262" t="s">
        <v>268</v>
      </c>
      <c r="F242" s="263"/>
      <c r="G242" s="263"/>
      <c r="H242" s="1"/>
      <c r="I242" s="1"/>
      <c r="J242" s="1"/>
      <c r="K242" s="1"/>
      <c r="L242" s="1"/>
    </row>
    <row r="243" spans="1:12" ht="13" hidden="1" x14ac:dyDescent="0.3">
      <c r="A243" s="1"/>
      <c r="B243" s="8" t="s">
        <v>280</v>
      </c>
      <c r="C243" s="9" t="s">
        <v>274</v>
      </c>
      <c r="D243" s="5"/>
      <c r="E243" s="262" t="s">
        <v>268</v>
      </c>
      <c r="F243" s="263"/>
      <c r="G243" s="263"/>
      <c r="H243" s="1"/>
      <c r="I243" s="1"/>
      <c r="J243" s="1"/>
      <c r="K243" s="1"/>
      <c r="L243" s="1"/>
    </row>
    <row r="244" spans="1:12" ht="24" hidden="1" x14ac:dyDescent="0.3">
      <c r="A244" s="1"/>
      <c r="B244" s="8" t="s">
        <v>281</v>
      </c>
      <c r="C244" s="9" t="s">
        <v>276</v>
      </c>
      <c r="D244" s="5"/>
      <c r="E244" s="262" t="s">
        <v>268</v>
      </c>
      <c r="F244" s="263"/>
      <c r="G244" s="263"/>
      <c r="H244" s="1"/>
      <c r="I244" s="1"/>
      <c r="J244" s="1"/>
      <c r="K244" s="1"/>
      <c r="L244" s="1"/>
    </row>
    <row r="245" spans="1:12" ht="96" hidden="1" x14ac:dyDescent="0.3">
      <c r="A245" s="1"/>
      <c r="B245" s="8">
        <v>6.3</v>
      </c>
      <c r="C245" s="9" t="s">
        <v>282</v>
      </c>
      <c r="D245" s="5"/>
      <c r="E245" s="262" t="s">
        <v>268</v>
      </c>
      <c r="F245" s="263"/>
      <c r="G245" s="263"/>
      <c r="H245" s="1"/>
      <c r="I245" s="1"/>
      <c r="J245" s="1"/>
      <c r="K245" s="1"/>
      <c r="L245" s="1"/>
    </row>
    <row r="246" spans="1:12" ht="84" hidden="1" x14ac:dyDescent="0.3">
      <c r="A246" s="1"/>
      <c r="B246" s="8">
        <v>6.4</v>
      </c>
      <c r="C246" s="9" t="s">
        <v>283</v>
      </c>
      <c r="D246" s="5"/>
      <c r="E246" s="262" t="s">
        <v>268</v>
      </c>
      <c r="F246" s="263"/>
      <c r="G246" s="263"/>
      <c r="H246" s="1"/>
      <c r="I246" s="1"/>
      <c r="J246" s="1"/>
      <c r="K246" s="1"/>
      <c r="L246" s="1"/>
    </row>
    <row r="247" spans="1:12" ht="60" hidden="1" x14ac:dyDescent="0.3">
      <c r="A247" s="1"/>
      <c r="B247" s="8">
        <v>6.5</v>
      </c>
      <c r="C247" s="9" t="s">
        <v>284</v>
      </c>
      <c r="D247" s="5"/>
      <c r="E247" s="262" t="s">
        <v>268</v>
      </c>
      <c r="F247" s="263"/>
      <c r="G247" s="263"/>
      <c r="H247" s="1"/>
      <c r="I247" s="1"/>
      <c r="J247" s="1"/>
      <c r="K247" s="1"/>
      <c r="L247" s="1"/>
    </row>
    <row r="248" spans="1:12" ht="60" x14ac:dyDescent="0.3">
      <c r="A248" s="1"/>
      <c r="B248" s="8">
        <v>6.6</v>
      </c>
      <c r="C248" s="9" t="s">
        <v>285</v>
      </c>
      <c r="D248" s="5" t="s">
        <v>286</v>
      </c>
      <c r="E248" s="9" t="s">
        <v>268</v>
      </c>
      <c r="F248" s="4" t="s">
        <v>12</v>
      </c>
      <c r="G248" s="5"/>
      <c r="H248" s="1"/>
      <c r="I248" s="1"/>
      <c r="J248" s="1"/>
      <c r="K248" s="1"/>
      <c r="L248" s="1"/>
    </row>
    <row r="249" spans="1:12" ht="60" hidden="1" x14ac:dyDescent="0.3">
      <c r="A249" s="1"/>
      <c r="B249" s="8">
        <v>6.7</v>
      </c>
      <c r="C249" s="9" t="s">
        <v>287</v>
      </c>
      <c r="D249" s="5"/>
      <c r="E249" s="9" t="s">
        <v>268</v>
      </c>
      <c r="F249" s="4"/>
      <c r="G249" s="9"/>
      <c r="H249" s="1"/>
      <c r="I249" s="1"/>
      <c r="J249" s="1"/>
      <c r="K249" s="1"/>
      <c r="L249" s="1"/>
    </row>
    <row r="250" spans="1:12" ht="48" hidden="1" x14ac:dyDescent="0.3">
      <c r="A250" s="1"/>
      <c r="B250" s="8">
        <v>6.8</v>
      </c>
      <c r="C250" s="9" t="s">
        <v>288</v>
      </c>
      <c r="D250" s="5"/>
      <c r="E250" s="9" t="s">
        <v>268</v>
      </c>
      <c r="F250" s="4"/>
      <c r="G250" s="9"/>
      <c r="H250" s="1"/>
      <c r="I250" s="1"/>
      <c r="J250" s="1"/>
      <c r="K250" s="1"/>
      <c r="L250" s="1"/>
    </row>
    <row r="251" spans="1:12" ht="60" hidden="1" x14ac:dyDescent="0.3">
      <c r="A251" s="1"/>
      <c r="B251" s="8">
        <v>6.9</v>
      </c>
      <c r="C251" s="9" t="s">
        <v>289</v>
      </c>
      <c r="D251" s="5"/>
      <c r="E251" s="262" t="s">
        <v>268</v>
      </c>
      <c r="F251" s="263"/>
      <c r="G251" s="263"/>
      <c r="H251" s="1"/>
      <c r="I251" s="1"/>
      <c r="J251" s="1"/>
      <c r="K251" s="1"/>
      <c r="L251" s="1"/>
    </row>
    <row r="252" spans="1:12" ht="72" hidden="1" x14ac:dyDescent="0.3">
      <c r="A252" s="1"/>
      <c r="B252" s="8">
        <v>6.1</v>
      </c>
      <c r="C252" s="9" t="s">
        <v>290</v>
      </c>
      <c r="D252" s="5"/>
      <c r="E252" s="9" t="s">
        <v>268</v>
      </c>
      <c r="F252" s="4"/>
      <c r="G252" s="9"/>
      <c r="H252" s="1"/>
      <c r="I252" s="1"/>
      <c r="J252" s="1"/>
      <c r="K252" s="1"/>
      <c r="L252" s="1"/>
    </row>
    <row r="253" spans="1:12" ht="36" hidden="1" x14ac:dyDescent="0.3">
      <c r="A253" s="1"/>
      <c r="B253" s="8">
        <v>6.11</v>
      </c>
      <c r="C253" s="9" t="s">
        <v>291</v>
      </c>
      <c r="D253" s="5"/>
      <c r="E253" s="9" t="s">
        <v>268</v>
      </c>
      <c r="F253" s="4"/>
      <c r="G253" s="9"/>
      <c r="H253" s="1"/>
      <c r="I253" s="1"/>
      <c r="J253" s="1"/>
      <c r="K253" s="1"/>
      <c r="L253" s="1"/>
    </row>
    <row r="254" spans="1:12" ht="72" hidden="1" x14ac:dyDescent="0.3">
      <c r="A254" s="1"/>
      <c r="B254" s="8">
        <v>7.1</v>
      </c>
      <c r="C254" s="9" t="s">
        <v>292</v>
      </c>
      <c r="D254" s="5"/>
      <c r="E254" s="9" t="s">
        <v>293</v>
      </c>
      <c r="F254" s="4"/>
      <c r="G254" s="9"/>
      <c r="H254" s="1"/>
      <c r="I254" s="1"/>
      <c r="J254" s="1"/>
      <c r="K254" s="1"/>
      <c r="L254" s="1"/>
    </row>
    <row r="255" spans="1:12" ht="24" hidden="1" x14ac:dyDescent="0.3">
      <c r="A255" s="1"/>
      <c r="B255" s="8">
        <v>7.2</v>
      </c>
      <c r="C255" s="9" t="s">
        <v>294</v>
      </c>
      <c r="D255" s="5"/>
      <c r="E255" s="9" t="s">
        <v>293</v>
      </c>
      <c r="F255" s="4"/>
      <c r="G255" s="9"/>
      <c r="H255" s="1"/>
      <c r="I255" s="1"/>
      <c r="J255" s="1"/>
      <c r="K255" s="1"/>
      <c r="L255" s="1"/>
    </row>
    <row r="256" spans="1:12" ht="84" hidden="1" x14ac:dyDescent="0.3">
      <c r="A256" s="1"/>
      <c r="B256" s="8" t="s">
        <v>295</v>
      </c>
      <c r="C256" s="9" t="s">
        <v>296</v>
      </c>
      <c r="D256" s="5"/>
      <c r="E256" s="9" t="s">
        <v>293</v>
      </c>
      <c r="F256" s="4"/>
      <c r="G256" s="9"/>
      <c r="H256" s="1"/>
      <c r="I256" s="1"/>
      <c r="J256" s="1"/>
      <c r="K256" s="1"/>
      <c r="L256" s="1"/>
    </row>
    <row r="257" spans="1:12" ht="13" x14ac:dyDescent="0.3">
      <c r="A257" s="1"/>
      <c r="B257" s="8">
        <v>7.3</v>
      </c>
      <c r="C257" s="9" t="s">
        <v>297</v>
      </c>
      <c r="D257" s="5" t="s">
        <v>298</v>
      </c>
      <c r="E257" s="9" t="s">
        <v>293</v>
      </c>
      <c r="F257" s="4" t="s">
        <v>12</v>
      </c>
      <c r="G257" s="5"/>
      <c r="H257" s="1"/>
      <c r="I257" s="1"/>
      <c r="J257" s="1"/>
      <c r="K257" s="1"/>
      <c r="L257" s="1"/>
    </row>
    <row r="258" spans="1:12" ht="13" x14ac:dyDescent="0.3">
      <c r="A258" s="1"/>
      <c r="B258" s="8" t="s">
        <v>299</v>
      </c>
      <c r="C258" s="9" t="s">
        <v>300</v>
      </c>
      <c r="D258" s="5" t="s">
        <v>301</v>
      </c>
      <c r="E258" s="9" t="s">
        <v>293</v>
      </c>
      <c r="F258" s="4" t="s">
        <v>12</v>
      </c>
      <c r="G258" s="5"/>
      <c r="H258" s="1"/>
      <c r="I258" s="1"/>
      <c r="J258" s="1"/>
      <c r="K258" s="1"/>
      <c r="L258" s="1"/>
    </row>
    <row r="259" spans="1:12" ht="36" hidden="1" x14ac:dyDescent="0.3">
      <c r="A259" s="1"/>
      <c r="B259" s="8">
        <v>7.4</v>
      </c>
      <c r="C259" s="9" t="s">
        <v>302</v>
      </c>
      <c r="D259" s="5"/>
      <c r="E259" s="9" t="s">
        <v>293</v>
      </c>
      <c r="F259" s="4"/>
      <c r="G259" s="9"/>
      <c r="H259" s="1"/>
      <c r="I259" s="1"/>
      <c r="J259" s="1"/>
      <c r="K259" s="1"/>
      <c r="L259" s="1"/>
    </row>
    <row r="260" spans="1:12" ht="108" hidden="1" x14ac:dyDescent="0.3">
      <c r="A260" s="1"/>
      <c r="B260" s="8" t="s">
        <v>303</v>
      </c>
      <c r="C260" s="9" t="s">
        <v>304</v>
      </c>
      <c r="D260" s="5"/>
      <c r="E260" s="9" t="s">
        <v>293</v>
      </c>
      <c r="F260" s="4"/>
      <c r="G260" s="9"/>
      <c r="H260" s="1"/>
      <c r="I260" s="1"/>
      <c r="J260" s="1"/>
      <c r="K260" s="1"/>
      <c r="L260" s="1"/>
    </row>
    <row r="261" spans="1:12" ht="36" hidden="1" x14ac:dyDescent="0.3">
      <c r="A261" s="1"/>
      <c r="B261" s="8" t="s">
        <v>305</v>
      </c>
      <c r="C261" s="9" t="s">
        <v>306</v>
      </c>
      <c r="D261" s="5"/>
      <c r="E261" s="9" t="s">
        <v>293</v>
      </c>
      <c r="F261" s="4"/>
      <c r="G261" s="9"/>
      <c r="H261" s="1"/>
      <c r="I261" s="1"/>
      <c r="J261" s="1"/>
      <c r="K261" s="1"/>
      <c r="L261" s="1"/>
    </row>
    <row r="262" spans="1:12" ht="48" hidden="1" x14ac:dyDescent="0.3">
      <c r="A262" s="1"/>
      <c r="B262" s="8" t="s">
        <v>307</v>
      </c>
      <c r="C262" s="9" t="s">
        <v>308</v>
      </c>
      <c r="D262" s="5"/>
      <c r="E262" s="9" t="s">
        <v>293</v>
      </c>
      <c r="F262" s="4"/>
      <c r="G262" s="9"/>
      <c r="H262" s="1"/>
      <c r="I262" s="1"/>
      <c r="J262" s="1"/>
      <c r="K262" s="1"/>
      <c r="L262" s="1"/>
    </row>
    <row r="263" spans="1:12" ht="24" hidden="1" x14ac:dyDescent="0.3">
      <c r="A263" s="1"/>
      <c r="B263" s="8">
        <v>7.5</v>
      </c>
      <c r="C263" s="9" t="s">
        <v>309</v>
      </c>
      <c r="D263" s="5"/>
      <c r="E263" s="9" t="s">
        <v>293</v>
      </c>
      <c r="F263" s="4"/>
      <c r="G263" s="9"/>
      <c r="H263" s="1"/>
      <c r="I263" s="1"/>
      <c r="J263" s="1"/>
      <c r="K263" s="1"/>
      <c r="L263" s="1"/>
    </row>
    <row r="264" spans="1:12" ht="24" hidden="1" x14ac:dyDescent="0.3">
      <c r="A264" s="1"/>
      <c r="B264" s="8" t="s">
        <v>310</v>
      </c>
      <c r="C264" s="9" t="s">
        <v>311</v>
      </c>
      <c r="D264" s="5"/>
      <c r="E264" s="9" t="s">
        <v>293</v>
      </c>
      <c r="F264" s="4"/>
      <c r="G264" s="9"/>
      <c r="H264" s="1"/>
      <c r="I264" s="1"/>
      <c r="J264" s="1"/>
      <c r="K264" s="1"/>
      <c r="L264" s="1"/>
    </row>
    <row r="265" spans="1:12" ht="36" hidden="1" x14ac:dyDescent="0.3">
      <c r="A265" s="1"/>
      <c r="B265" s="8">
        <v>7.6</v>
      </c>
      <c r="C265" s="9" t="s">
        <v>312</v>
      </c>
      <c r="D265" s="5"/>
      <c r="E265" s="9" t="s">
        <v>293</v>
      </c>
      <c r="F265" s="4"/>
      <c r="G265" s="9"/>
      <c r="H265" s="1"/>
      <c r="I265" s="1"/>
      <c r="J265" s="1"/>
      <c r="K265" s="1"/>
      <c r="L265" s="1"/>
    </row>
    <row r="266" spans="1:12" ht="36" hidden="1" x14ac:dyDescent="0.3">
      <c r="A266" s="1"/>
      <c r="B266" s="8">
        <v>7.7</v>
      </c>
      <c r="C266" s="9" t="s">
        <v>313</v>
      </c>
      <c r="D266" s="11"/>
      <c r="E266" s="9" t="s">
        <v>293</v>
      </c>
      <c r="F266" s="4"/>
      <c r="G266" s="9"/>
      <c r="H266" s="1"/>
      <c r="I266" s="1"/>
      <c r="J266" s="1"/>
      <c r="K266" s="1"/>
      <c r="L266" s="1"/>
    </row>
    <row r="267" spans="1:12" ht="48" hidden="1" x14ac:dyDescent="0.3">
      <c r="A267" s="1"/>
      <c r="B267" s="8" t="s">
        <v>314</v>
      </c>
      <c r="C267" s="9" t="s">
        <v>315</v>
      </c>
      <c r="D267" s="11"/>
      <c r="E267" s="9" t="s">
        <v>293</v>
      </c>
      <c r="F267" s="4"/>
      <c r="G267" s="9"/>
      <c r="H267" s="1"/>
      <c r="I267" s="1"/>
      <c r="J267" s="1"/>
      <c r="K267" s="1"/>
      <c r="L267" s="1"/>
    </row>
    <row r="268" spans="1:12" ht="84" hidden="1" x14ac:dyDescent="0.3">
      <c r="A268" s="1"/>
      <c r="B268" s="8">
        <v>7.8</v>
      </c>
      <c r="C268" s="9" t="s">
        <v>316</v>
      </c>
      <c r="D268" s="5"/>
      <c r="E268" s="9" t="s">
        <v>293</v>
      </c>
      <c r="F268" s="4"/>
      <c r="G268" s="9"/>
      <c r="H268" s="1"/>
      <c r="I268" s="1"/>
      <c r="J268" s="1"/>
      <c r="K268" s="1"/>
      <c r="L268" s="1"/>
    </row>
    <row r="269" spans="1:12" ht="36" hidden="1" x14ac:dyDescent="0.3">
      <c r="A269" s="1"/>
      <c r="B269" s="8">
        <v>7.9</v>
      </c>
      <c r="C269" s="9" t="s">
        <v>317</v>
      </c>
      <c r="D269" s="5"/>
      <c r="E269" s="9" t="s">
        <v>293</v>
      </c>
      <c r="F269" s="4"/>
      <c r="G269" s="9"/>
      <c r="H269" s="1"/>
      <c r="I269" s="1"/>
      <c r="J269" s="1"/>
      <c r="K269" s="1"/>
      <c r="L269" s="1"/>
    </row>
    <row r="270" spans="1:12" ht="24" hidden="1" x14ac:dyDescent="0.3">
      <c r="A270" s="1"/>
      <c r="B270" s="8" t="s">
        <v>318</v>
      </c>
      <c r="C270" s="9" t="s">
        <v>319</v>
      </c>
      <c r="D270" s="5"/>
      <c r="E270" s="9" t="s">
        <v>293</v>
      </c>
      <c r="F270" s="4"/>
      <c r="G270" s="9"/>
      <c r="H270" s="1"/>
      <c r="I270" s="1"/>
      <c r="J270" s="1"/>
      <c r="K270" s="1"/>
      <c r="L270" s="1"/>
    </row>
    <row r="271" spans="1:12" ht="24" hidden="1" x14ac:dyDescent="0.3">
      <c r="A271" s="1"/>
      <c r="B271" s="8">
        <v>7.1</v>
      </c>
      <c r="C271" s="9" t="s">
        <v>320</v>
      </c>
      <c r="D271" s="5"/>
      <c r="E271" s="9" t="s">
        <v>293</v>
      </c>
      <c r="F271" s="4"/>
      <c r="G271" s="9"/>
      <c r="H271" s="1"/>
      <c r="I271" s="1"/>
      <c r="J271" s="1"/>
      <c r="K271" s="1"/>
      <c r="L271" s="1"/>
    </row>
    <row r="272" spans="1:12" ht="36" hidden="1" x14ac:dyDescent="0.3">
      <c r="A272" s="1"/>
      <c r="B272" s="8">
        <v>7.11</v>
      </c>
      <c r="C272" s="9" t="s">
        <v>321</v>
      </c>
      <c r="D272" s="5"/>
      <c r="E272" s="9" t="s">
        <v>293</v>
      </c>
      <c r="F272" s="4"/>
      <c r="G272" s="9"/>
      <c r="H272" s="1"/>
      <c r="I272" s="1"/>
      <c r="J272" s="1"/>
      <c r="K272" s="1"/>
      <c r="L272" s="1"/>
    </row>
    <row r="273" spans="1:12" ht="24" hidden="1" x14ac:dyDescent="0.3">
      <c r="A273" s="1"/>
      <c r="B273" s="8">
        <v>7.12</v>
      </c>
      <c r="C273" s="9" t="s">
        <v>322</v>
      </c>
      <c r="D273" s="5"/>
      <c r="E273" s="9" t="s">
        <v>293</v>
      </c>
      <c r="F273" s="4"/>
      <c r="G273" s="9"/>
      <c r="H273" s="1"/>
      <c r="I273" s="1"/>
      <c r="J273" s="1"/>
      <c r="K273" s="1"/>
      <c r="L273" s="1"/>
    </row>
    <row r="274" spans="1:12" ht="13" hidden="1" x14ac:dyDescent="0.3">
      <c r="A274" s="1"/>
      <c r="B274" s="8">
        <v>7.13</v>
      </c>
      <c r="C274" s="9" t="s">
        <v>323</v>
      </c>
      <c r="D274" s="5"/>
      <c r="E274" s="9" t="s">
        <v>293</v>
      </c>
      <c r="F274" s="4"/>
      <c r="G274" s="9"/>
      <c r="H274" s="1"/>
      <c r="I274" s="1"/>
      <c r="J274" s="1"/>
      <c r="K274" s="1"/>
      <c r="L274" s="1"/>
    </row>
    <row r="275" spans="1:12" ht="48" hidden="1" x14ac:dyDescent="0.3">
      <c r="A275" s="1"/>
      <c r="B275" s="8">
        <v>7.14</v>
      </c>
      <c r="C275" s="9" t="s">
        <v>324</v>
      </c>
      <c r="D275" s="5"/>
      <c r="E275" s="9" t="s">
        <v>293</v>
      </c>
      <c r="F275" s="4"/>
      <c r="G275" s="9"/>
      <c r="H275" s="1"/>
      <c r="I275" s="1"/>
      <c r="J275" s="1"/>
      <c r="K275" s="1"/>
      <c r="L275" s="1"/>
    </row>
    <row r="276" spans="1:12" ht="36" hidden="1" x14ac:dyDescent="0.3">
      <c r="A276" s="1"/>
      <c r="B276" s="8">
        <v>7.15</v>
      </c>
      <c r="C276" s="9" t="s">
        <v>325</v>
      </c>
      <c r="D276" s="5"/>
      <c r="E276" s="9" t="s">
        <v>293</v>
      </c>
      <c r="F276" s="4"/>
      <c r="G276" s="9"/>
      <c r="H276" s="1"/>
      <c r="I276" s="1"/>
      <c r="J276" s="1"/>
      <c r="K276" s="1"/>
      <c r="L276" s="1"/>
    </row>
    <row r="277" spans="1:12" ht="36" hidden="1" x14ac:dyDescent="0.3">
      <c r="A277" s="1"/>
      <c r="B277" s="8">
        <v>7.16</v>
      </c>
      <c r="C277" s="9" t="s">
        <v>326</v>
      </c>
      <c r="D277" s="5"/>
      <c r="E277" s="9" t="s">
        <v>293</v>
      </c>
      <c r="F277" s="4"/>
      <c r="G277" s="9"/>
      <c r="H277" s="1"/>
      <c r="I277" s="1"/>
      <c r="J277" s="1"/>
      <c r="K277" s="1"/>
      <c r="L277" s="1"/>
    </row>
    <row r="278" spans="1:12" ht="24" x14ac:dyDescent="0.3">
      <c r="A278" s="1"/>
      <c r="B278" s="8">
        <v>8.1</v>
      </c>
      <c r="C278" s="9" t="s">
        <v>327</v>
      </c>
      <c r="D278" s="5" t="s">
        <v>47</v>
      </c>
      <c r="E278" s="9" t="s">
        <v>328</v>
      </c>
      <c r="F278" s="4" t="s">
        <v>12</v>
      </c>
      <c r="G278" s="5"/>
      <c r="H278" s="1"/>
      <c r="I278" s="1"/>
      <c r="J278" s="1"/>
      <c r="K278" s="1"/>
      <c r="L278" s="1"/>
    </row>
    <row r="279" spans="1:12" ht="24" x14ac:dyDescent="0.3">
      <c r="A279" s="1"/>
      <c r="B279" s="8">
        <v>8.1999999999999993</v>
      </c>
      <c r="C279" s="9" t="s">
        <v>329</v>
      </c>
      <c r="D279" s="5" t="s">
        <v>47</v>
      </c>
      <c r="E279" s="9" t="s">
        <v>328</v>
      </c>
      <c r="F279" s="4" t="s">
        <v>12</v>
      </c>
      <c r="G279" s="5"/>
      <c r="H279" s="1"/>
      <c r="I279" s="1"/>
      <c r="J279" s="1"/>
      <c r="K279" s="1"/>
      <c r="L279" s="1"/>
    </row>
    <row r="280" spans="1:12" ht="24" x14ac:dyDescent="0.3">
      <c r="A280" s="1"/>
      <c r="B280" s="8">
        <v>8.3000000000000007</v>
      </c>
      <c r="C280" s="9" t="s">
        <v>330</v>
      </c>
      <c r="D280" s="5" t="s">
        <v>47</v>
      </c>
      <c r="E280" s="9" t="s">
        <v>328</v>
      </c>
      <c r="F280" s="4" t="s">
        <v>12</v>
      </c>
      <c r="G280" s="5"/>
      <c r="H280" s="1"/>
      <c r="I280" s="1"/>
      <c r="J280" s="1"/>
      <c r="K280" s="1"/>
      <c r="L280" s="1"/>
    </row>
    <row r="281" spans="1:12" ht="13" hidden="1" x14ac:dyDescent="0.3">
      <c r="A281" s="1"/>
      <c r="B281" s="8">
        <v>8.4</v>
      </c>
      <c r="C281" s="9" t="s">
        <v>331</v>
      </c>
      <c r="D281" s="5"/>
      <c r="E281" s="9" t="s">
        <v>328</v>
      </c>
      <c r="F281" s="4"/>
      <c r="G281" s="9"/>
      <c r="H281" s="1"/>
      <c r="I281" s="1"/>
      <c r="J281" s="1"/>
      <c r="K281" s="1"/>
      <c r="L281" s="1"/>
    </row>
    <row r="282" spans="1:12" ht="84" x14ac:dyDescent="0.3">
      <c r="A282" s="1"/>
      <c r="B282" s="8">
        <v>8.5</v>
      </c>
      <c r="C282" s="9" t="s">
        <v>332</v>
      </c>
      <c r="D282" s="5" t="s">
        <v>333</v>
      </c>
      <c r="E282" s="9" t="s">
        <v>328</v>
      </c>
      <c r="F282" s="4" t="s">
        <v>12</v>
      </c>
      <c r="G282" s="5"/>
      <c r="H282" s="1"/>
      <c r="I282" s="1"/>
      <c r="J282" s="1"/>
      <c r="K282" s="1"/>
      <c r="L282" s="1"/>
    </row>
    <row r="283" spans="1:12" ht="120" x14ac:dyDescent="0.3">
      <c r="A283" s="1"/>
      <c r="B283" s="8">
        <v>8.6</v>
      </c>
      <c r="C283" s="9" t="s">
        <v>334</v>
      </c>
      <c r="D283" s="5" t="s">
        <v>335</v>
      </c>
      <c r="E283" s="9" t="s">
        <v>328</v>
      </c>
      <c r="F283" s="4" t="s">
        <v>12</v>
      </c>
      <c r="G283" s="5"/>
      <c r="H283" s="1"/>
      <c r="I283" s="1"/>
      <c r="J283" s="1"/>
      <c r="K283" s="1"/>
      <c r="L283" s="1"/>
    </row>
    <row r="284" spans="1:12" ht="48" x14ac:dyDescent="0.3">
      <c r="A284" s="1"/>
      <c r="B284" s="8">
        <v>8.6999999999999993</v>
      </c>
      <c r="C284" s="9" t="s">
        <v>336</v>
      </c>
      <c r="D284" s="5" t="s">
        <v>337</v>
      </c>
      <c r="E284" s="9" t="s">
        <v>328</v>
      </c>
      <c r="F284" s="4" t="s">
        <v>12</v>
      </c>
      <c r="G284" s="5"/>
      <c r="H284" s="1"/>
      <c r="I284" s="1"/>
      <c r="J284" s="1"/>
      <c r="K284" s="1"/>
      <c r="L284" s="1"/>
    </row>
    <row r="285" spans="1:12" ht="48" x14ac:dyDescent="0.3">
      <c r="A285" s="1"/>
      <c r="B285" s="8">
        <v>8.8000000000000007</v>
      </c>
      <c r="C285" s="9" t="s">
        <v>338</v>
      </c>
      <c r="D285" s="5" t="s">
        <v>335</v>
      </c>
      <c r="E285" s="9" t="s">
        <v>328</v>
      </c>
      <c r="F285" s="4" t="s">
        <v>12</v>
      </c>
      <c r="G285" s="5"/>
      <c r="H285" s="1"/>
      <c r="I285" s="1"/>
      <c r="J285" s="1"/>
      <c r="K285" s="1"/>
      <c r="L285" s="1"/>
    </row>
    <row r="286" spans="1:12" ht="60" hidden="1" x14ac:dyDescent="0.3">
      <c r="A286" s="1"/>
      <c r="B286" s="8">
        <v>8.9</v>
      </c>
      <c r="C286" s="9" t="s">
        <v>339</v>
      </c>
      <c r="D286" s="5"/>
      <c r="E286" s="9" t="s">
        <v>328</v>
      </c>
      <c r="F286" s="4"/>
      <c r="G286" s="9"/>
      <c r="H286" s="1"/>
      <c r="I286" s="1"/>
      <c r="J286" s="1"/>
      <c r="K286" s="1"/>
      <c r="L286" s="1"/>
    </row>
    <row r="287" spans="1:12" ht="36" hidden="1" x14ac:dyDescent="0.3">
      <c r="A287" s="1"/>
      <c r="B287" s="8">
        <v>8.1</v>
      </c>
      <c r="C287" s="9" t="s">
        <v>340</v>
      </c>
      <c r="D287" s="5"/>
      <c r="E287" s="9" t="s">
        <v>328</v>
      </c>
      <c r="F287" s="4"/>
      <c r="G287" s="9"/>
      <c r="H287" s="1"/>
      <c r="I287" s="1"/>
      <c r="J287" s="1"/>
      <c r="K287" s="1"/>
      <c r="L287" s="1"/>
    </row>
    <row r="288" spans="1:12" ht="48" x14ac:dyDescent="0.3">
      <c r="A288" s="1"/>
      <c r="B288" s="8">
        <v>8.11</v>
      </c>
      <c r="C288" s="9" t="s">
        <v>341</v>
      </c>
      <c r="D288" s="5" t="s">
        <v>342</v>
      </c>
      <c r="E288" s="9" t="s">
        <v>328</v>
      </c>
      <c r="F288" s="4" t="s">
        <v>12</v>
      </c>
      <c r="G288" s="5"/>
      <c r="H288" s="1"/>
      <c r="I288" s="1"/>
      <c r="J288" s="1"/>
      <c r="K288" s="1"/>
      <c r="L288" s="1"/>
    </row>
    <row r="289" spans="1:12" ht="24" hidden="1" x14ac:dyDescent="0.3">
      <c r="A289" s="1"/>
      <c r="B289" s="8">
        <v>8.1199999999999992</v>
      </c>
      <c r="C289" s="9" t="s">
        <v>343</v>
      </c>
      <c r="D289" s="5"/>
      <c r="E289" s="9" t="s">
        <v>328</v>
      </c>
      <c r="F289" s="4"/>
      <c r="G289" s="9"/>
      <c r="H289" s="1"/>
      <c r="I289" s="1"/>
      <c r="J289" s="1"/>
      <c r="K289" s="1"/>
      <c r="L289" s="1"/>
    </row>
    <row r="290" spans="1:12" ht="96" hidden="1" x14ac:dyDescent="0.3">
      <c r="A290" s="1"/>
      <c r="B290" s="8">
        <v>8.1300000000000008</v>
      </c>
      <c r="C290" s="9" t="s">
        <v>344</v>
      </c>
      <c r="D290" s="5"/>
      <c r="E290" s="9" t="s">
        <v>328</v>
      </c>
      <c r="F290" s="4"/>
      <c r="G290" s="9"/>
      <c r="H290" s="1"/>
      <c r="I290" s="1"/>
      <c r="J290" s="1"/>
      <c r="K290" s="1"/>
      <c r="L290" s="1"/>
    </row>
    <row r="291" spans="1:12" ht="48" x14ac:dyDescent="0.3">
      <c r="A291" s="1"/>
      <c r="B291" s="8">
        <v>8.14</v>
      </c>
      <c r="C291" s="9" t="s">
        <v>345</v>
      </c>
      <c r="D291" s="5" t="s">
        <v>346</v>
      </c>
      <c r="E291" s="9" t="s">
        <v>328</v>
      </c>
      <c r="F291" s="4" t="s">
        <v>12</v>
      </c>
      <c r="G291" s="5"/>
      <c r="H291" s="1"/>
      <c r="I291" s="1"/>
      <c r="J291" s="1"/>
      <c r="K291" s="1"/>
      <c r="L291" s="1"/>
    </row>
    <row r="292" spans="1:12" ht="84" hidden="1" x14ac:dyDescent="0.3">
      <c r="A292" s="1"/>
      <c r="B292" s="8">
        <v>8.15</v>
      </c>
      <c r="C292" s="9" t="s">
        <v>347</v>
      </c>
      <c r="D292" s="5"/>
      <c r="E292" s="9" t="s">
        <v>328</v>
      </c>
      <c r="F292" s="4"/>
      <c r="G292" s="9"/>
      <c r="H292" s="1"/>
      <c r="I292" s="1"/>
      <c r="J292" s="1"/>
      <c r="K292" s="1"/>
      <c r="L292" s="1"/>
    </row>
    <row r="293" spans="1:12" ht="36" hidden="1" x14ac:dyDescent="0.3">
      <c r="A293" s="1"/>
      <c r="B293" s="8">
        <v>8.16</v>
      </c>
      <c r="C293" s="9" t="s">
        <v>348</v>
      </c>
      <c r="D293" s="5"/>
      <c r="E293" s="9" t="s">
        <v>328</v>
      </c>
      <c r="F293" s="4"/>
      <c r="G293" s="9"/>
      <c r="H293" s="1"/>
      <c r="I293" s="1"/>
      <c r="J293" s="1"/>
      <c r="K293" s="1"/>
      <c r="L293" s="1"/>
    </row>
    <row r="294" spans="1:12" ht="60" hidden="1" x14ac:dyDescent="0.3">
      <c r="A294" s="1"/>
      <c r="B294" s="8">
        <v>8.17</v>
      </c>
      <c r="C294" s="9" t="s">
        <v>349</v>
      </c>
      <c r="D294" s="5"/>
      <c r="E294" s="9" t="s">
        <v>328</v>
      </c>
      <c r="F294" s="4"/>
      <c r="G294" s="9"/>
      <c r="H294" s="1"/>
      <c r="I294" s="1"/>
      <c r="J294" s="1"/>
      <c r="K294" s="1"/>
      <c r="L294" s="1"/>
    </row>
    <row r="295" spans="1:12" ht="36" hidden="1" x14ac:dyDescent="0.3">
      <c r="A295" s="1"/>
      <c r="B295" s="8">
        <v>8.18</v>
      </c>
      <c r="C295" s="9" t="s">
        <v>350</v>
      </c>
      <c r="D295" s="5"/>
      <c r="E295" s="9" t="s">
        <v>328</v>
      </c>
      <c r="F295" s="4"/>
      <c r="G295" s="9"/>
      <c r="H295" s="1"/>
      <c r="I295" s="1"/>
      <c r="J295" s="1"/>
      <c r="K295" s="1"/>
      <c r="L295" s="1"/>
    </row>
    <row r="296" spans="1:12" ht="36" hidden="1" x14ac:dyDescent="0.3">
      <c r="A296" s="1"/>
      <c r="B296" s="8">
        <v>8.19</v>
      </c>
      <c r="C296" s="9" t="s">
        <v>351</v>
      </c>
      <c r="D296" s="5"/>
      <c r="E296" s="9" t="s">
        <v>328</v>
      </c>
      <c r="F296" s="4"/>
      <c r="G296" s="9"/>
      <c r="H296" s="1"/>
      <c r="I296" s="1"/>
      <c r="J296" s="1"/>
      <c r="K296" s="1"/>
      <c r="L296" s="1"/>
    </row>
    <row r="297" spans="1:12" ht="48" hidden="1" x14ac:dyDescent="0.3">
      <c r="A297" s="1"/>
      <c r="B297" s="8">
        <v>8.1999999999999993</v>
      </c>
      <c r="C297" s="9" t="s">
        <v>352</v>
      </c>
      <c r="D297" s="5"/>
      <c r="E297" s="9" t="s">
        <v>328</v>
      </c>
      <c r="F297" s="4"/>
      <c r="G297" s="9"/>
      <c r="H297" s="1"/>
      <c r="I297" s="1"/>
      <c r="J297" s="1"/>
      <c r="K297" s="1"/>
      <c r="L297" s="1"/>
    </row>
    <row r="298" spans="1:12" ht="24" hidden="1" x14ac:dyDescent="0.3">
      <c r="A298" s="1"/>
      <c r="B298" s="8">
        <v>8.2100000000000009</v>
      </c>
      <c r="C298" s="9" t="s">
        <v>353</v>
      </c>
      <c r="D298" s="5"/>
      <c r="E298" s="9" t="s">
        <v>328</v>
      </c>
      <c r="F298" s="4"/>
      <c r="G298" s="9"/>
      <c r="H298" s="1"/>
      <c r="I298" s="1"/>
      <c r="J298" s="1"/>
      <c r="K298" s="1"/>
      <c r="L298" s="1"/>
    </row>
    <row r="299" spans="1:12" ht="48" hidden="1" x14ac:dyDescent="0.3">
      <c r="A299" s="1"/>
      <c r="B299" s="8">
        <v>8.2200000000000006</v>
      </c>
      <c r="C299" s="9" t="s">
        <v>354</v>
      </c>
      <c r="D299" s="5"/>
      <c r="E299" s="9" t="s">
        <v>328</v>
      </c>
      <c r="F299" s="4"/>
      <c r="G299" s="9"/>
      <c r="H299" s="1"/>
      <c r="I299" s="1"/>
      <c r="J299" s="1"/>
      <c r="K299" s="1"/>
      <c r="L299" s="1"/>
    </row>
    <row r="300" spans="1:12" ht="13" hidden="1" x14ac:dyDescent="0.3">
      <c r="A300" s="1"/>
      <c r="B300" s="8">
        <v>9.1</v>
      </c>
      <c r="C300" s="9" t="s">
        <v>355</v>
      </c>
      <c r="D300" s="5"/>
      <c r="E300" s="9" t="s">
        <v>356</v>
      </c>
      <c r="F300" s="4"/>
      <c r="G300" s="9"/>
      <c r="H300" s="1"/>
      <c r="I300" s="1"/>
      <c r="J300" s="1"/>
      <c r="K300" s="1"/>
      <c r="L300" s="1"/>
    </row>
    <row r="301" spans="1:12" ht="60" hidden="1" x14ac:dyDescent="0.3">
      <c r="A301" s="1"/>
      <c r="B301" s="8">
        <v>9.1999999999999993</v>
      </c>
      <c r="C301" s="9" t="s">
        <v>357</v>
      </c>
      <c r="D301" s="5"/>
      <c r="E301" s="9" t="s">
        <v>356</v>
      </c>
      <c r="F301" s="4"/>
      <c r="G301" s="9"/>
      <c r="H301" s="1"/>
      <c r="I301" s="1"/>
      <c r="J301" s="1"/>
      <c r="K301" s="1"/>
      <c r="L301" s="1"/>
    </row>
    <row r="302" spans="1:12" ht="36" hidden="1" x14ac:dyDescent="0.3">
      <c r="A302" s="1"/>
      <c r="B302" s="8">
        <v>9.3000000000000007</v>
      </c>
      <c r="C302" s="9" t="s">
        <v>358</v>
      </c>
      <c r="D302" s="5"/>
      <c r="E302" s="9" t="s">
        <v>356</v>
      </c>
      <c r="F302" s="4"/>
      <c r="G302" s="9"/>
      <c r="H302" s="1"/>
      <c r="I302" s="1"/>
      <c r="J302" s="1"/>
      <c r="K302" s="1"/>
      <c r="L302" s="1"/>
    </row>
    <row r="303" spans="1:12" ht="48" hidden="1" x14ac:dyDescent="0.3">
      <c r="A303" s="1"/>
      <c r="B303" s="8">
        <v>9.4</v>
      </c>
      <c r="C303" s="9" t="s">
        <v>359</v>
      </c>
      <c r="D303" s="5"/>
      <c r="E303" s="9" t="s">
        <v>356</v>
      </c>
      <c r="F303" s="4"/>
      <c r="G303" s="9"/>
      <c r="H303" s="1"/>
      <c r="I303" s="1"/>
      <c r="J303" s="1"/>
      <c r="K303" s="1"/>
      <c r="L303" s="1"/>
    </row>
    <row r="304" spans="1:12" ht="48" hidden="1" x14ac:dyDescent="0.3">
      <c r="A304" s="1"/>
      <c r="B304" s="8">
        <v>9.5</v>
      </c>
      <c r="C304" s="9" t="s">
        <v>360</v>
      </c>
      <c r="D304" s="5"/>
      <c r="E304" s="9" t="s">
        <v>356</v>
      </c>
      <c r="F304" s="4"/>
      <c r="G304" s="9"/>
      <c r="H304" s="1"/>
      <c r="I304" s="1"/>
      <c r="J304" s="1"/>
      <c r="K304" s="1"/>
      <c r="L304" s="1"/>
    </row>
    <row r="305" spans="1:12" ht="36" hidden="1" x14ac:dyDescent="0.3">
      <c r="A305" s="1"/>
      <c r="B305" s="8">
        <v>9.6</v>
      </c>
      <c r="C305" s="9" t="s">
        <v>361</v>
      </c>
      <c r="D305" s="5"/>
      <c r="E305" s="9" t="s">
        <v>356</v>
      </c>
      <c r="F305" s="4"/>
      <c r="G305" s="9"/>
      <c r="H305" s="1"/>
      <c r="I305" s="1"/>
      <c r="J305" s="1"/>
      <c r="K305" s="1"/>
      <c r="L305" s="1"/>
    </row>
    <row r="306" spans="1:12" ht="60" hidden="1" x14ac:dyDescent="0.3">
      <c r="A306" s="1"/>
      <c r="B306" s="8">
        <v>9.6999999999999993</v>
      </c>
      <c r="C306" s="9" t="s">
        <v>362</v>
      </c>
      <c r="D306" s="5"/>
      <c r="E306" s="9" t="s">
        <v>356</v>
      </c>
      <c r="F306" s="4"/>
      <c r="G306" s="9"/>
      <c r="H306" s="1"/>
      <c r="I306" s="1"/>
      <c r="J306" s="1"/>
      <c r="K306" s="1"/>
      <c r="L306" s="1"/>
    </row>
    <row r="307" spans="1:12" ht="13" hidden="1" x14ac:dyDescent="0.3">
      <c r="A307" s="1"/>
      <c r="B307" s="8">
        <v>9.8000000000000007</v>
      </c>
      <c r="C307" s="9" t="s">
        <v>363</v>
      </c>
      <c r="D307" s="5"/>
      <c r="E307" s="9" t="s">
        <v>356</v>
      </c>
      <c r="F307" s="4"/>
      <c r="G307" s="9"/>
      <c r="H307" s="1"/>
      <c r="I307" s="1"/>
      <c r="J307" s="1"/>
      <c r="K307" s="1"/>
      <c r="L307" s="1"/>
    </row>
    <row r="308" spans="1:12" ht="60" hidden="1" x14ac:dyDescent="0.3">
      <c r="A308" s="1"/>
      <c r="B308" s="8" t="s">
        <v>364</v>
      </c>
      <c r="C308" s="9" t="s">
        <v>365</v>
      </c>
      <c r="D308" s="5"/>
      <c r="E308" s="9" t="s">
        <v>356</v>
      </c>
      <c r="F308" s="4"/>
      <c r="G308" s="9"/>
      <c r="H308" s="1"/>
      <c r="I308" s="1"/>
      <c r="J308" s="1"/>
      <c r="K308" s="1"/>
      <c r="L308" s="1"/>
    </row>
    <row r="309" spans="1:12" ht="60" x14ac:dyDescent="0.3">
      <c r="A309" s="1"/>
      <c r="B309" s="8">
        <v>10.1</v>
      </c>
      <c r="C309" s="9" t="s">
        <v>366</v>
      </c>
      <c r="D309" s="5" t="s">
        <v>367</v>
      </c>
      <c r="E309" s="9" t="s">
        <v>368</v>
      </c>
      <c r="F309" s="4" t="s">
        <v>12</v>
      </c>
      <c r="G309" s="5" t="s">
        <v>12</v>
      </c>
      <c r="H309" s="1"/>
      <c r="I309" s="1"/>
      <c r="J309" s="1"/>
      <c r="K309" s="1"/>
      <c r="L309" s="1"/>
    </row>
    <row r="310" spans="1:12" ht="24" x14ac:dyDescent="0.3">
      <c r="A310" s="1"/>
      <c r="B310" s="8">
        <v>10.199999999999999</v>
      </c>
      <c r="C310" s="9" t="s">
        <v>369</v>
      </c>
      <c r="D310" s="5" t="s">
        <v>370</v>
      </c>
      <c r="E310" s="9" t="s">
        <v>368</v>
      </c>
      <c r="F310" s="4" t="s">
        <v>12</v>
      </c>
      <c r="G310" s="5"/>
      <c r="H310" s="1"/>
      <c r="I310" s="1"/>
      <c r="J310" s="1"/>
      <c r="K310" s="1"/>
      <c r="L310" s="1"/>
    </row>
    <row r="311" spans="1:12" ht="36" hidden="1" x14ac:dyDescent="0.3">
      <c r="A311" s="1"/>
      <c r="B311" s="8">
        <v>10.3</v>
      </c>
      <c r="C311" s="9" t="s">
        <v>371</v>
      </c>
      <c r="D311" s="5"/>
      <c r="E311" s="9" t="s">
        <v>368</v>
      </c>
      <c r="F311" s="4"/>
      <c r="G311" s="9"/>
      <c r="H311" s="1"/>
      <c r="I311" s="1"/>
      <c r="J311" s="1"/>
      <c r="K311" s="1"/>
      <c r="L311" s="1"/>
    </row>
    <row r="312" spans="1:12" ht="24" hidden="1" x14ac:dyDescent="0.3">
      <c r="A312" s="1"/>
      <c r="B312" s="8">
        <v>10.4</v>
      </c>
      <c r="C312" s="9" t="s">
        <v>372</v>
      </c>
      <c r="D312" s="5"/>
      <c r="E312" s="9" t="s">
        <v>368</v>
      </c>
      <c r="F312" s="4"/>
      <c r="G312" s="9"/>
      <c r="H312" s="1"/>
      <c r="I312" s="1"/>
      <c r="J312" s="1"/>
      <c r="K312" s="1"/>
      <c r="L312" s="1"/>
    </row>
    <row r="313" spans="1:12" ht="24" hidden="1" x14ac:dyDescent="0.3">
      <c r="A313" s="1"/>
      <c r="B313" s="8">
        <v>10.5</v>
      </c>
      <c r="C313" s="9" t="s">
        <v>373</v>
      </c>
      <c r="D313" s="5"/>
      <c r="E313" s="9" t="s">
        <v>368</v>
      </c>
      <c r="F313" s="4"/>
      <c r="G313" s="9"/>
      <c r="H313" s="1"/>
      <c r="I313" s="1"/>
      <c r="J313" s="1"/>
      <c r="K313" s="1"/>
      <c r="L313" s="1"/>
    </row>
    <row r="314" spans="1:12" ht="13" x14ac:dyDescent="0.3">
      <c r="A314" s="1"/>
      <c r="B314" s="8">
        <v>10.6</v>
      </c>
      <c r="C314" s="9" t="s">
        <v>374</v>
      </c>
      <c r="D314" s="5" t="s">
        <v>47</v>
      </c>
      <c r="E314" s="9" t="s">
        <v>368</v>
      </c>
      <c r="F314" s="4" t="s">
        <v>12</v>
      </c>
      <c r="G314" s="5"/>
      <c r="H314" s="1"/>
      <c r="I314" s="1"/>
      <c r="J314" s="1"/>
      <c r="K314" s="1"/>
      <c r="L314" s="1"/>
    </row>
    <row r="315" spans="1:12" ht="24" hidden="1" x14ac:dyDescent="0.3">
      <c r="A315" s="1"/>
      <c r="B315" s="8">
        <v>10.7</v>
      </c>
      <c r="C315" s="9" t="s">
        <v>375</v>
      </c>
      <c r="D315" s="5"/>
      <c r="E315" s="9" t="s">
        <v>368</v>
      </c>
      <c r="F315" s="4"/>
      <c r="G315" s="9"/>
      <c r="H315" s="1"/>
      <c r="I315" s="1"/>
      <c r="J315" s="1"/>
      <c r="K315" s="1"/>
      <c r="L315" s="1"/>
    </row>
    <row r="316" spans="1:12" ht="36" hidden="1" x14ac:dyDescent="0.3">
      <c r="A316" s="1"/>
      <c r="B316" s="8">
        <v>10.8</v>
      </c>
      <c r="C316" s="9" t="s">
        <v>376</v>
      </c>
      <c r="D316" s="5"/>
      <c r="E316" s="9" t="s">
        <v>368</v>
      </c>
      <c r="F316" s="4"/>
      <c r="G316" s="9"/>
      <c r="H316" s="1"/>
      <c r="I316" s="1"/>
      <c r="J316" s="1"/>
      <c r="K316" s="1"/>
      <c r="L316" s="1"/>
    </row>
    <row r="317" spans="1:12" ht="24" hidden="1" x14ac:dyDescent="0.3">
      <c r="A317" s="1"/>
      <c r="B317" s="8">
        <v>10.9</v>
      </c>
      <c r="C317" s="9" t="s">
        <v>377</v>
      </c>
      <c r="D317" s="5"/>
      <c r="E317" s="9" t="s">
        <v>368</v>
      </c>
      <c r="F317" s="4"/>
      <c r="G317" s="9"/>
      <c r="H317" s="1"/>
      <c r="I317" s="1"/>
      <c r="J317" s="1"/>
      <c r="K317" s="1"/>
      <c r="L317" s="1"/>
    </row>
    <row r="318" spans="1:12" ht="24" hidden="1" x14ac:dyDescent="0.3">
      <c r="A318" s="1"/>
      <c r="B318" s="8">
        <v>10.1</v>
      </c>
      <c r="C318" s="9" t="s">
        <v>378</v>
      </c>
      <c r="D318" s="5"/>
      <c r="E318" s="9" t="s">
        <v>368</v>
      </c>
      <c r="F318" s="4"/>
      <c r="G318" s="9"/>
      <c r="H318" s="1"/>
      <c r="I318" s="1"/>
      <c r="J318" s="1"/>
      <c r="K318" s="1"/>
      <c r="L318" s="1"/>
    </row>
    <row r="319" spans="1:12" ht="24" hidden="1" x14ac:dyDescent="0.3">
      <c r="A319" s="1"/>
      <c r="B319" s="8">
        <v>10.11</v>
      </c>
      <c r="C319" s="9" t="s">
        <v>379</v>
      </c>
      <c r="D319" s="5"/>
      <c r="E319" s="9" t="s">
        <v>368</v>
      </c>
      <c r="F319" s="4"/>
      <c r="G319" s="9"/>
      <c r="H319" s="1"/>
      <c r="I319" s="1"/>
      <c r="J319" s="1"/>
      <c r="K319" s="1"/>
      <c r="L319" s="1"/>
    </row>
    <row r="320" spans="1:12" ht="36" hidden="1" x14ac:dyDescent="0.3">
      <c r="A320" s="1"/>
      <c r="B320" s="8">
        <v>10.119999999999999</v>
      </c>
      <c r="C320" s="9" t="s">
        <v>380</v>
      </c>
      <c r="D320" s="5"/>
      <c r="E320" s="9" t="s">
        <v>368</v>
      </c>
      <c r="F320" s="4"/>
      <c r="G320" s="9"/>
      <c r="H320" s="1"/>
      <c r="I320" s="1"/>
      <c r="J320" s="1"/>
      <c r="K320" s="1"/>
      <c r="L320" s="1"/>
    </row>
    <row r="321" spans="1:12" ht="24" hidden="1" x14ac:dyDescent="0.3">
      <c r="A321" s="1"/>
      <c r="B321" s="8">
        <v>10.130000000000001</v>
      </c>
      <c r="C321" s="9" t="s">
        <v>381</v>
      </c>
      <c r="D321" s="5"/>
      <c r="E321" s="9" t="s">
        <v>368</v>
      </c>
      <c r="F321" s="4"/>
      <c r="G321" s="9"/>
      <c r="H321" s="1"/>
      <c r="I321" s="1"/>
      <c r="J321" s="1"/>
      <c r="K321" s="1"/>
      <c r="L321" s="1"/>
    </row>
    <row r="322" spans="1:12" ht="36" hidden="1" x14ac:dyDescent="0.3">
      <c r="A322" s="1"/>
      <c r="B322" s="8">
        <v>10.14</v>
      </c>
      <c r="C322" s="9" t="s">
        <v>382</v>
      </c>
      <c r="D322" s="5"/>
      <c r="E322" s="9" t="s">
        <v>368</v>
      </c>
      <c r="F322" s="4"/>
      <c r="G322" s="9"/>
      <c r="H322" s="1"/>
      <c r="I322" s="1"/>
      <c r="J322" s="1"/>
      <c r="K322" s="1"/>
      <c r="L322" s="1"/>
    </row>
    <row r="323" spans="1:12" ht="24" hidden="1" x14ac:dyDescent="0.3">
      <c r="A323" s="1"/>
      <c r="B323" s="8">
        <v>10.15</v>
      </c>
      <c r="C323" s="9" t="s">
        <v>383</v>
      </c>
      <c r="D323" s="5"/>
      <c r="E323" s="9" t="s">
        <v>368</v>
      </c>
      <c r="F323" s="4"/>
      <c r="G323" s="9"/>
      <c r="H323" s="1"/>
      <c r="I323" s="1"/>
      <c r="J323" s="1"/>
      <c r="K323" s="1"/>
      <c r="L323" s="1"/>
    </row>
    <row r="324" spans="1:12" ht="24" hidden="1" x14ac:dyDescent="0.3">
      <c r="A324" s="1"/>
      <c r="B324" s="8">
        <v>10.16</v>
      </c>
      <c r="C324" s="9" t="s">
        <v>384</v>
      </c>
      <c r="D324" s="5"/>
      <c r="E324" s="9" t="s">
        <v>368</v>
      </c>
      <c r="F324" s="4"/>
      <c r="G324" s="9"/>
      <c r="H324" s="1"/>
      <c r="I324" s="1"/>
      <c r="J324" s="1"/>
      <c r="K324" s="1"/>
      <c r="L324" s="1"/>
    </row>
    <row r="325" spans="1:12" ht="24" hidden="1" x14ac:dyDescent="0.3">
      <c r="A325" s="1"/>
      <c r="B325" s="8" t="s">
        <v>385</v>
      </c>
      <c r="C325" s="9" t="s">
        <v>386</v>
      </c>
      <c r="D325" s="5"/>
      <c r="E325" s="9" t="s">
        <v>368</v>
      </c>
      <c r="F325" s="4"/>
      <c r="G325" s="9"/>
      <c r="H325" s="1"/>
      <c r="I325" s="1"/>
      <c r="J325" s="1"/>
      <c r="K325" s="1"/>
      <c r="L325" s="1"/>
    </row>
    <row r="326" spans="1:12" ht="48" hidden="1" x14ac:dyDescent="0.3">
      <c r="A326" s="1"/>
      <c r="B326" s="8">
        <v>11.1</v>
      </c>
      <c r="C326" s="9" t="s">
        <v>387</v>
      </c>
      <c r="D326" s="5"/>
      <c r="E326" s="9" t="s">
        <v>388</v>
      </c>
      <c r="F326" s="4"/>
      <c r="G326" s="9"/>
      <c r="H326" s="1"/>
      <c r="I326" s="1"/>
      <c r="J326" s="1"/>
      <c r="K326" s="1"/>
      <c r="L326" s="1"/>
    </row>
    <row r="327" spans="1:12" ht="24" hidden="1" x14ac:dyDescent="0.3">
      <c r="A327" s="1"/>
      <c r="B327" s="8">
        <v>11.2</v>
      </c>
      <c r="C327" s="9" t="s">
        <v>389</v>
      </c>
      <c r="D327" s="5"/>
      <c r="E327" s="9" t="s">
        <v>388</v>
      </c>
      <c r="F327" s="4"/>
      <c r="G327" s="9"/>
      <c r="H327" s="1"/>
      <c r="I327" s="1"/>
      <c r="J327" s="1"/>
      <c r="K327" s="1"/>
      <c r="L327" s="1"/>
    </row>
    <row r="328" spans="1:12" ht="24" hidden="1" x14ac:dyDescent="0.3">
      <c r="A328" s="1"/>
      <c r="B328" s="8">
        <v>11.3</v>
      </c>
      <c r="C328" s="9" t="s">
        <v>390</v>
      </c>
      <c r="D328" s="5"/>
      <c r="E328" s="9" t="s">
        <v>388</v>
      </c>
      <c r="F328" s="4"/>
      <c r="G328" s="9"/>
      <c r="H328" s="1"/>
      <c r="I328" s="1"/>
      <c r="J328" s="1"/>
      <c r="K328" s="1"/>
      <c r="L328" s="1"/>
    </row>
    <row r="329" spans="1:12" ht="24" hidden="1" x14ac:dyDescent="0.3">
      <c r="A329" s="1"/>
      <c r="B329" s="8">
        <v>11.4</v>
      </c>
      <c r="C329" s="9" t="s">
        <v>391</v>
      </c>
      <c r="D329" s="5"/>
      <c r="E329" s="9" t="s">
        <v>388</v>
      </c>
      <c r="F329" s="4"/>
      <c r="G329" s="9"/>
      <c r="H329" s="1"/>
      <c r="I329" s="1"/>
      <c r="J329" s="1"/>
      <c r="K329" s="1"/>
      <c r="L329" s="1"/>
    </row>
    <row r="330" spans="1:12" ht="13" hidden="1" x14ac:dyDescent="0.3">
      <c r="A330" s="1"/>
      <c r="B330" s="8">
        <v>11.5</v>
      </c>
      <c r="C330" s="9" t="s">
        <v>392</v>
      </c>
      <c r="D330" s="5"/>
      <c r="E330" s="9" t="s">
        <v>388</v>
      </c>
      <c r="F330" s="4"/>
      <c r="G330" s="9"/>
      <c r="H330" s="1"/>
      <c r="I330" s="1"/>
      <c r="J330" s="1"/>
      <c r="K330" s="1"/>
      <c r="L330" s="1"/>
    </row>
    <row r="331" spans="1:12" ht="72" hidden="1" x14ac:dyDescent="0.3">
      <c r="A331" s="1"/>
      <c r="B331" s="8">
        <v>12.1</v>
      </c>
      <c r="C331" s="9" t="s">
        <v>393</v>
      </c>
      <c r="D331" s="5"/>
      <c r="E331" s="9" t="s">
        <v>394</v>
      </c>
      <c r="F331" s="4"/>
      <c r="G331" s="9"/>
      <c r="H331" s="1"/>
      <c r="I331" s="1"/>
      <c r="J331" s="1"/>
      <c r="K331" s="1"/>
      <c r="L331" s="1"/>
    </row>
    <row r="332" spans="1:12" ht="84" hidden="1" x14ac:dyDescent="0.3">
      <c r="A332" s="1"/>
      <c r="B332" s="8">
        <v>12.2</v>
      </c>
      <c r="C332" s="9" t="s">
        <v>395</v>
      </c>
      <c r="D332" s="5"/>
      <c r="E332" s="9" t="s">
        <v>394</v>
      </c>
      <c r="F332" s="4"/>
      <c r="G332" s="9"/>
      <c r="H332" s="1"/>
      <c r="I332" s="1"/>
      <c r="J332" s="1"/>
      <c r="K332" s="1"/>
      <c r="L332" s="1"/>
    </row>
    <row r="333" spans="1:12" ht="36" x14ac:dyDescent="0.3">
      <c r="A333" s="1"/>
      <c r="B333" s="8">
        <v>12.3</v>
      </c>
      <c r="C333" s="9" t="s">
        <v>396</v>
      </c>
      <c r="D333" s="5" t="s">
        <v>47</v>
      </c>
      <c r="E333" s="9" t="s">
        <v>394</v>
      </c>
      <c r="F333" s="4" t="s">
        <v>12</v>
      </c>
      <c r="G333" s="5"/>
      <c r="H333" s="1"/>
      <c r="I333" s="1"/>
      <c r="J333" s="1"/>
      <c r="K333" s="1"/>
      <c r="L333" s="1"/>
    </row>
    <row r="334" spans="1:12" ht="36" x14ac:dyDescent="0.3">
      <c r="A334" s="1"/>
      <c r="B334" s="8" t="s">
        <v>397</v>
      </c>
      <c r="C334" s="9" t="s">
        <v>398</v>
      </c>
      <c r="D334" s="5" t="s">
        <v>367</v>
      </c>
      <c r="E334" s="9" t="s">
        <v>394</v>
      </c>
      <c r="F334" s="4" t="s">
        <v>12</v>
      </c>
      <c r="G334" s="5"/>
      <c r="H334" s="1"/>
      <c r="I334" s="1"/>
      <c r="J334" s="1"/>
      <c r="K334" s="1"/>
      <c r="L334" s="1"/>
    </row>
    <row r="335" spans="1:12" ht="48" hidden="1" x14ac:dyDescent="0.3">
      <c r="A335" s="1"/>
      <c r="B335" s="8">
        <v>12.4</v>
      </c>
      <c r="C335" s="9" t="s">
        <v>399</v>
      </c>
      <c r="D335" s="11"/>
      <c r="E335" s="9" t="s">
        <v>394</v>
      </c>
      <c r="F335" s="4"/>
      <c r="G335" s="9"/>
      <c r="H335" s="1"/>
      <c r="I335" s="1"/>
      <c r="J335" s="1"/>
      <c r="K335" s="1"/>
      <c r="L335" s="1"/>
    </row>
    <row r="336" spans="1:12" ht="24" hidden="1" x14ac:dyDescent="0.3">
      <c r="A336" s="1"/>
      <c r="B336" s="8" t="s">
        <v>400</v>
      </c>
      <c r="C336" s="9" t="s">
        <v>401</v>
      </c>
      <c r="D336" s="5"/>
      <c r="E336" s="9" t="s">
        <v>394</v>
      </c>
      <c r="F336" s="4"/>
      <c r="G336" s="9"/>
      <c r="H336" s="1"/>
      <c r="I336" s="1"/>
      <c r="J336" s="1"/>
      <c r="K336" s="1"/>
      <c r="L336" s="1"/>
    </row>
    <row r="337" spans="1:12" ht="48" hidden="1" x14ac:dyDescent="0.3">
      <c r="A337" s="1"/>
      <c r="B337" s="8">
        <v>12.5</v>
      </c>
      <c r="C337" s="9" t="s">
        <v>402</v>
      </c>
      <c r="D337" s="5"/>
      <c r="E337" s="9" t="s">
        <v>394</v>
      </c>
      <c r="F337" s="4"/>
      <c r="G337" s="9"/>
      <c r="H337" s="1"/>
      <c r="I337" s="1"/>
      <c r="J337" s="1"/>
      <c r="K337" s="1"/>
      <c r="L337" s="1"/>
    </row>
    <row r="338" spans="1:12" ht="13" hidden="1" x14ac:dyDescent="0.3">
      <c r="A338" s="1"/>
      <c r="B338" s="8">
        <v>12.6</v>
      </c>
      <c r="C338" s="9" t="s">
        <v>403</v>
      </c>
      <c r="D338" s="5"/>
      <c r="E338" s="9" t="s">
        <v>394</v>
      </c>
      <c r="F338" s="4"/>
      <c r="G338" s="9"/>
      <c r="H338" s="1"/>
      <c r="I338" s="1"/>
      <c r="J338" s="1"/>
      <c r="K338" s="1"/>
      <c r="L338" s="1"/>
    </row>
    <row r="339" spans="1:12" ht="24" hidden="1" x14ac:dyDescent="0.3">
      <c r="A339" s="1"/>
      <c r="B339" s="8" t="s">
        <v>404</v>
      </c>
      <c r="C339" s="9" t="s">
        <v>405</v>
      </c>
      <c r="D339" s="5"/>
      <c r="E339" s="9" t="s">
        <v>394</v>
      </c>
      <c r="F339" s="4"/>
      <c r="G339" s="9"/>
      <c r="H339" s="1"/>
      <c r="I339" s="1"/>
      <c r="J339" s="1"/>
      <c r="K339" s="1"/>
      <c r="L339" s="1"/>
    </row>
    <row r="340" spans="1:12" ht="13" hidden="1" x14ac:dyDescent="0.3">
      <c r="A340" s="1"/>
      <c r="B340" s="8">
        <v>12.7</v>
      </c>
      <c r="C340" s="9" t="s">
        <v>406</v>
      </c>
      <c r="D340" s="5"/>
      <c r="E340" s="9" t="s">
        <v>394</v>
      </c>
      <c r="F340" s="4"/>
      <c r="G340" s="9"/>
      <c r="H340" s="1"/>
      <c r="I340" s="1"/>
      <c r="J340" s="1"/>
      <c r="K340" s="1"/>
      <c r="L340" s="1"/>
    </row>
    <row r="341" spans="1:12" ht="24" x14ac:dyDescent="0.3">
      <c r="A341" s="1"/>
      <c r="B341" s="8" t="s">
        <v>407</v>
      </c>
      <c r="C341" s="9" t="s">
        <v>408</v>
      </c>
      <c r="D341" s="5" t="s">
        <v>47</v>
      </c>
      <c r="E341" s="9" t="s">
        <v>394</v>
      </c>
      <c r="F341" s="4" t="s">
        <v>12</v>
      </c>
      <c r="G341" s="5"/>
      <c r="H341" s="1"/>
      <c r="I341" s="1"/>
      <c r="J341" s="1"/>
      <c r="K341" s="1"/>
      <c r="L341" s="1"/>
    </row>
    <row r="342" spans="1:12" ht="48" x14ac:dyDescent="0.3">
      <c r="A342" s="1"/>
      <c r="B342" s="8">
        <v>12.8</v>
      </c>
      <c r="C342" s="9" t="s">
        <v>409</v>
      </c>
      <c r="D342" s="5" t="s">
        <v>47</v>
      </c>
      <c r="E342" s="9" t="s">
        <v>394</v>
      </c>
      <c r="F342" s="4" t="s">
        <v>12</v>
      </c>
      <c r="G342" s="5"/>
      <c r="H342" s="1"/>
      <c r="I342" s="1"/>
      <c r="J342" s="1"/>
      <c r="K342" s="1"/>
      <c r="L342" s="1"/>
    </row>
    <row r="343" spans="1:12" ht="24" hidden="1" x14ac:dyDescent="0.3">
      <c r="A343" s="1"/>
      <c r="B343" s="8" t="s">
        <v>410</v>
      </c>
      <c r="C343" s="9" t="s">
        <v>411</v>
      </c>
      <c r="D343" s="5"/>
      <c r="E343" s="9" t="s">
        <v>394</v>
      </c>
      <c r="F343" s="4"/>
      <c r="G343" s="9"/>
      <c r="H343" s="1"/>
      <c r="I343" s="1"/>
      <c r="J343" s="1"/>
      <c r="K343" s="1"/>
      <c r="L343" s="1"/>
    </row>
    <row r="344" spans="1:12" ht="60" hidden="1" x14ac:dyDescent="0.3">
      <c r="A344" s="1"/>
      <c r="B344" s="8" t="s">
        <v>412</v>
      </c>
      <c r="C344" s="9" t="s">
        <v>413</v>
      </c>
      <c r="D344" s="5"/>
      <c r="E344" s="9" t="s">
        <v>394</v>
      </c>
      <c r="F344" s="4"/>
      <c r="G344" s="9"/>
      <c r="H344" s="1"/>
      <c r="I344" s="1"/>
      <c r="J344" s="1"/>
      <c r="K344" s="1"/>
      <c r="L344" s="1"/>
    </row>
    <row r="345" spans="1:12" ht="24" hidden="1" x14ac:dyDescent="0.3">
      <c r="A345" s="1"/>
      <c r="B345" s="8">
        <v>12.9</v>
      </c>
      <c r="C345" s="9" t="s">
        <v>414</v>
      </c>
      <c r="D345" s="5"/>
      <c r="E345" s="9" t="s">
        <v>394</v>
      </c>
      <c r="F345" s="4"/>
      <c r="G345" s="9"/>
      <c r="H345" s="1"/>
      <c r="I345" s="1"/>
      <c r="J345" s="1"/>
      <c r="K345" s="1"/>
      <c r="L345" s="1"/>
    </row>
    <row r="346" spans="1:12" ht="36" hidden="1" x14ac:dyDescent="0.3">
      <c r="A346" s="1"/>
      <c r="B346" s="8">
        <v>12.1</v>
      </c>
      <c r="C346" s="9" t="s">
        <v>415</v>
      </c>
      <c r="D346" s="11"/>
      <c r="E346" s="9" t="s">
        <v>394</v>
      </c>
      <c r="F346" s="4"/>
      <c r="G346" s="9"/>
      <c r="H346" s="1"/>
      <c r="I346" s="1"/>
      <c r="J346" s="1"/>
      <c r="K346" s="1"/>
      <c r="L346" s="1"/>
    </row>
    <row r="347" spans="1:12" ht="24" hidden="1" x14ac:dyDescent="0.3">
      <c r="A347" s="1"/>
      <c r="B347" s="8">
        <v>12.11</v>
      </c>
      <c r="C347" s="9" t="s">
        <v>416</v>
      </c>
      <c r="D347" s="5"/>
      <c r="E347" s="9" t="s">
        <v>394</v>
      </c>
      <c r="F347" s="4"/>
      <c r="G347" s="9"/>
      <c r="H347" s="1"/>
      <c r="I347" s="1"/>
      <c r="J347" s="1"/>
      <c r="K347" s="1"/>
      <c r="L347" s="1"/>
    </row>
    <row r="348" spans="1:12" ht="60" hidden="1" x14ac:dyDescent="0.3">
      <c r="A348" s="1"/>
      <c r="B348" s="8">
        <v>12.12</v>
      </c>
      <c r="C348" s="9" t="s">
        <v>417</v>
      </c>
      <c r="D348" s="5"/>
      <c r="E348" s="9" t="s">
        <v>394</v>
      </c>
      <c r="F348" s="4"/>
      <c r="G348" s="9"/>
      <c r="H348" s="1"/>
      <c r="I348" s="1"/>
      <c r="J348" s="1"/>
      <c r="K348" s="1"/>
      <c r="L348" s="1"/>
    </row>
    <row r="349" spans="1:12" ht="60" hidden="1" x14ac:dyDescent="0.3">
      <c r="A349" s="1"/>
      <c r="B349" s="8">
        <v>12.13</v>
      </c>
      <c r="C349" s="9" t="s">
        <v>418</v>
      </c>
      <c r="D349" s="5"/>
      <c r="E349" s="9" t="s">
        <v>394</v>
      </c>
      <c r="F349" s="4"/>
      <c r="G349" s="9"/>
      <c r="H349" s="1"/>
      <c r="I349" s="1"/>
      <c r="J349" s="1"/>
      <c r="K349" s="1"/>
      <c r="L349" s="1"/>
    </row>
    <row r="350" spans="1:12" ht="13" hidden="1" x14ac:dyDescent="0.3">
      <c r="A350" s="1"/>
      <c r="B350" s="8">
        <v>12.14</v>
      </c>
      <c r="C350" s="9" t="s">
        <v>419</v>
      </c>
      <c r="D350" s="5"/>
      <c r="E350" s="9" t="s">
        <v>394</v>
      </c>
      <c r="F350" s="4"/>
      <c r="G350" s="9"/>
      <c r="H350" s="1"/>
      <c r="I350" s="1"/>
      <c r="J350" s="1"/>
      <c r="K350" s="1"/>
      <c r="L350" s="1"/>
    </row>
    <row r="351" spans="1:12" ht="48" hidden="1" x14ac:dyDescent="0.3">
      <c r="A351" s="1"/>
      <c r="B351" s="8">
        <v>12.15</v>
      </c>
      <c r="C351" s="9" t="s">
        <v>420</v>
      </c>
      <c r="D351" s="5"/>
      <c r="E351" s="9" t="s">
        <v>394</v>
      </c>
      <c r="F351" s="4"/>
      <c r="G351" s="9"/>
      <c r="H351" s="1"/>
      <c r="I351" s="1"/>
      <c r="J351" s="1"/>
      <c r="K351" s="1"/>
      <c r="L351" s="1"/>
    </row>
    <row r="352" spans="1:12" ht="72" hidden="1" x14ac:dyDescent="0.3">
      <c r="A352" s="1"/>
      <c r="B352" s="8">
        <v>12.16</v>
      </c>
      <c r="C352" s="9" t="s">
        <v>421</v>
      </c>
      <c r="D352" s="5"/>
      <c r="E352" s="9" t="s">
        <v>394</v>
      </c>
      <c r="F352" s="4"/>
      <c r="G352" s="9"/>
      <c r="H352" s="1"/>
      <c r="I352" s="1"/>
      <c r="J352" s="1"/>
      <c r="K352" s="1"/>
      <c r="L352" s="1"/>
    </row>
    <row r="353" spans="1:12" ht="36" hidden="1" x14ac:dyDescent="0.3">
      <c r="A353" s="1"/>
      <c r="B353" s="8">
        <v>12.17</v>
      </c>
      <c r="C353" s="9" t="s">
        <v>422</v>
      </c>
      <c r="D353" s="5"/>
      <c r="E353" s="9" t="s">
        <v>394</v>
      </c>
      <c r="F353" s="4"/>
      <c r="G353" s="9"/>
      <c r="H353" s="1"/>
      <c r="I353" s="1"/>
      <c r="J353" s="1"/>
      <c r="K353" s="1"/>
      <c r="L353" s="1"/>
    </row>
    <row r="354" spans="1:12" ht="108" hidden="1" x14ac:dyDescent="0.3">
      <c r="A354" s="1"/>
      <c r="B354" s="8">
        <v>12.18</v>
      </c>
      <c r="C354" s="9" t="s">
        <v>423</v>
      </c>
      <c r="D354" s="5"/>
      <c r="E354" s="9" t="s">
        <v>394</v>
      </c>
      <c r="F354" s="4"/>
      <c r="G354" s="9"/>
      <c r="H354" s="1"/>
      <c r="I354" s="1"/>
      <c r="J354" s="1"/>
      <c r="K354" s="1"/>
      <c r="L354" s="1"/>
    </row>
    <row r="355" spans="1:12" ht="36" hidden="1" x14ac:dyDescent="0.3">
      <c r="A355" s="1"/>
      <c r="B355" s="8">
        <v>12.19</v>
      </c>
      <c r="C355" s="9" t="s">
        <v>424</v>
      </c>
      <c r="D355" s="5"/>
      <c r="E355" s="9" t="s">
        <v>394</v>
      </c>
      <c r="F355" s="4"/>
      <c r="G355" s="9"/>
      <c r="H355" s="1"/>
      <c r="I355" s="1"/>
      <c r="J355" s="1"/>
      <c r="K355" s="1"/>
      <c r="L355" s="1"/>
    </row>
    <row r="356" spans="1:12" ht="24" hidden="1" x14ac:dyDescent="0.3">
      <c r="A356" s="1"/>
      <c r="B356" s="8">
        <v>12.2</v>
      </c>
      <c r="C356" s="9" t="s">
        <v>425</v>
      </c>
      <c r="D356" s="5"/>
      <c r="E356" s="9" t="s">
        <v>394</v>
      </c>
      <c r="F356" s="4"/>
      <c r="G356" s="9"/>
      <c r="H356" s="1"/>
      <c r="I356" s="1"/>
      <c r="J356" s="1"/>
      <c r="K356" s="1"/>
      <c r="L356" s="1"/>
    </row>
    <row r="357" spans="1:12" ht="60" hidden="1" x14ac:dyDescent="0.3">
      <c r="A357" s="1"/>
      <c r="B357" s="8">
        <v>12.21</v>
      </c>
      <c r="C357" s="9" t="s">
        <v>426</v>
      </c>
      <c r="D357" s="5"/>
      <c r="E357" s="9" t="s">
        <v>394</v>
      </c>
      <c r="F357" s="4"/>
      <c r="G357" s="9"/>
      <c r="H357" s="1"/>
      <c r="I357" s="1"/>
      <c r="J357" s="1"/>
      <c r="K357" s="1"/>
      <c r="L357" s="1"/>
    </row>
    <row r="358" spans="1:12" ht="13" hidden="1" x14ac:dyDescent="0.3">
      <c r="A358" s="1"/>
      <c r="B358" s="8">
        <v>12.22</v>
      </c>
      <c r="C358" s="9" t="s">
        <v>427</v>
      </c>
      <c r="D358" s="5"/>
      <c r="E358" s="9" t="s">
        <v>394</v>
      </c>
      <c r="F358" s="4"/>
      <c r="G358" s="9"/>
      <c r="H358" s="1"/>
      <c r="I358" s="1"/>
      <c r="J358" s="1"/>
      <c r="K358" s="1"/>
      <c r="L358" s="1"/>
    </row>
    <row r="359" spans="1:12" ht="72" hidden="1" x14ac:dyDescent="0.3">
      <c r="A359" s="1"/>
      <c r="B359" s="8" t="s">
        <v>428</v>
      </c>
      <c r="C359" s="9" t="s">
        <v>429</v>
      </c>
      <c r="D359" s="5"/>
      <c r="E359" s="9" t="s">
        <v>394</v>
      </c>
      <c r="F359" s="4"/>
      <c r="G359" s="9"/>
      <c r="H359" s="1"/>
      <c r="I359" s="1"/>
      <c r="J359" s="1"/>
      <c r="K359" s="1"/>
      <c r="L359" s="1"/>
    </row>
    <row r="360" spans="1:12" ht="168" hidden="1" x14ac:dyDescent="0.3">
      <c r="A360" s="1"/>
      <c r="B360" s="8">
        <v>12.23</v>
      </c>
      <c r="C360" s="9" t="s">
        <v>430</v>
      </c>
      <c r="D360" s="5"/>
      <c r="E360" s="9" t="s">
        <v>394</v>
      </c>
      <c r="F360" s="4"/>
      <c r="G360" s="9"/>
      <c r="H360" s="1"/>
      <c r="I360" s="1"/>
      <c r="J360" s="1"/>
      <c r="K360" s="1"/>
      <c r="L360" s="1"/>
    </row>
    <row r="361" spans="1:12" ht="13" hidden="1" x14ac:dyDescent="0.3">
      <c r="A361" s="1"/>
      <c r="B361" s="8"/>
      <c r="C361" s="9"/>
      <c r="D361" s="5"/>
      <c r="E361" s="9" t="s">
        <v>394</v>
      </c>
      <c r="F361" s="4"/>
      <c r="G361" s="9"/>
      <c r="H361" s="1"/>
      <c r="I361" s="1"/>
      <c r="J361" s="1"/>
      <c r="K361" s="1"/>
      <c r="L361" s="1"/>
    </row>
    <row r="362" spans="1:12" ht="13" hidden="1" x14ac:dyDescent="0.3">
      <c r="A362" s="1"/>
      <c r="B362" s="8">
        <v>12.23</v>
      </c>
      <c r="C362" s="9" t="s">
        <v>431</v>
      </c>
      <c r="D362" s="9" t="s">
        <v>432</v>
      </c>
      <c r="E362" s="9" t="s">
        <v>394</v>
      </c>
      <c r="F362" s="4"/>
      <c r="G362" s="9"/>
      <c r="H362" s="1"/>
      <c r="I362" s="1"/>
      <c r="J362" s="1"/>
      <c r="K362" s="1"/>
      <c r="L362" s="1"/>
    </row>
    <row r="363" spans="1:12" ht="13" hidden="1" x14ac:dyDescent="0.3">
      <c r="A363" s="1"/>
      <c r="B363" s="8">
        <v>12.23</v>
      </c>
      <c r="C363" s="9" t="s">
        <v>433</v>
      </c>
      <c r="D363" s="9" t="s">
        <v>432</v>
      </c>
      <c r="E363" s="9" t="s">
        <v>394</v>
      </c>
      <c r="F363" s="4"/>
      <c r="G363" s="9"/>
      <c r="H363" s="1"/>
      <c r="I363" s="1"/>
      <c r="J363" s="1"/>
      <c r="K363" s="1"/>
      <c r="L363" s="1"/>
    </row>
    <row r="364" spans="1:12" ht="13" hidden="1" x14ac:dyDescent="0.3">
      <c r="A364" s="1"/>
      <c r="B364" s="8">
        <v>12.23</v>
      </c>
      <c r="C364" s="9" t="s">
        <v>434</v>
      </c>
      <c r="D364" s="9" t="s">
        <v>432</v>
      </c>
      <c r="E364" s="9" t="s">
        <v>394</v>
      </c>
      <c r="F364" s="4"/>
      <c r="G364" s="9"/>
      <c r="H364" s="1"/>
      <c r="I364" s="1"/>
      <c r="J364" s="1"/>
      <c r="K364" s="1"/>
      <c r="L364" s="1"/>
    </row>
    <row r="365" spans="1:12" ht="13" hidden="1" x14ac:dyDescent="0.3">
      <c r="A365" s="1"/>
      <c r="B365" s="8">
        <v>12.23</v>
      </c>
      <c r="C365" s="9" t="s">
        <v>435</v>
      </c>
      <c r="D365" s="9" t="s">
        <v>432</v>
      </c>
      <c r="E365" s="9" t="s">
        <v>394</v>
      </c>
      <c r="F365" s="4"/>
      <c r="G365" s="9"/>
      <c r="H365" s="1"/>
      <c r="I365" s="1"/>
      <c r="J365" s="1"/>
      <c r="K365" s="1"/>
      <c r="L365" s="1"/>
    </row>
    <row r="366" spans="1:12" ht="13" hidden="1" x14ac:dyDescent="0.3">
      <c r="A366" s="1"/>
      <c r="B366" s="8">
        <v>12.23</v>
      </c>
      <c r="C366" s="9" t="s">
        <v>436</v>
      </c>
      <c r="D366" s="9" t="s">
        <v>432</v>
      </c>
      <c r="E366" s="9" t="s">
        <v>394</v>
      </c>
      <c r="F366" s="4"/>
      <c r="G366" s="9"/>
      <c r="H366" s="1"/>
      <c r="I366" s="1"/>
      <c r="J366" s="1"/>
      <c r="K366" s="1"/>
      <c r="L366" s="1"/>
    </row>
    <row r="367" spans="1:12" ht="13" hidden="1" x14ac:dyDescent="0.3">
      <c r="A367" s="1"/>
      <c r="B367" s="8">
        <v>12.23</v>
      </c>
      <c r="C367" s="9" t="s">
        <v>437</v>
      </c>
      <c r="D367" s="9" t="s">
        <v>432</v>
      </c>
      <c r="E367" s="9" t="s">
        <v>394</v>
      </c>
      <c r="F367" s="4"/>
      <c r="G367" s="9"/>
      <c r="H367" s="1"/>
      <c r="I367" s="1"/>
      <c r="J367" s="1"/>
      <c r="K367" s="1"/>
      <c r="L367" s="1"/>
    </row>
    <row r="368" spans="1:12" ht="24" hidden="1" x14ac:dyDescent="0.3">
      <c r="A368" s="1"/>
      <c r="B368" s="8">
        <v>12.23</v>
      </c>
      <c r="C368" s="9" t="s">
        <v>438</v>
      </c>
      <c r="D368" s="9" t="s">
        <v>432</v>
      </c>
      <c r="E368" s="9" t="s">
        <v>394</v>
      </c>
      <c r="F368" s="4"/>
      <c r="G368" s="9"/>
      <c r="H368" s="1"/>
      <c r="I368" s="1"/>
      <c r="J368" s="1"/>
      <c r="K368" s="1"/>
      <c r="L368" s="1"/>
    </row>
    <row r="369" spans="1:12" ht="13" hidden="1" x14ac:dyDescent="0.3">
      <c r="A369" s="1"/>
      <c r="B369" s="8">
        <v>12.23</v>
      </c>
      <c r="C369" s="9" t="s">
        <v>439</v>
      </c>
      <c r="D369" s="9" t="s">
        <v>432</v>
      </c>
      <c r="E369" s="9" t="s">
        <v>394</v>
      </c>
      <c r="F369" s="4"/>
      <c r="G369" s="9"/>
      <c r="H369" s="1"/>
      <c r="I369" s="1"/>
      <c r="J369" s="1"/>
      <c r="K369" s="1"/>
      <c r="L369" s="1"/>
    </row>
    <row r="370" spans="1:12" ht="13" hidden="1" x14ac:dyDescent="0.3">
      <c r="A370" s="1"/>
      <c r="B370" s="8">
        <v>12.23</v>
      </c>
      <c r="C370" s="9" t="s">
        <v>440</v>
      </c>
      <c r="D370" s="9" t="s">
        <v>432</v>
      </c>
      <c r="E370" s="9" t="s">
        <v>394</v>
      </c>
      <c r="F370" s="4"/>
      <c r="G370" s="9"/>
      <c r="H370" s="1"/>
      <c r="I370" s="1"/>
      <c r="J370" s="1"/>
      <c r="K370" s="1"/>
      <c r="L370" s="1"/>
    </row>
    <row r="371" spans="1:12" ht="13" hidden="1" x14ac:dyDescent="0.3">
      <c r="A371" s="1"/>
      <c r="B371" s="8">
        <v>12.23</v>
      </c>
      <c r="C371" s="9" t="s">
        <v>441</v>
      </c>
      <c r="D371" s="9" t="s">
        <v>432</v>
      </c>
      <c r="E371" s="9" t="s">
        <v>394</v>
      </c>
      <c r="F371" s="4"/>
      <c r="G371" s="9"/>
      <c r="H371" s="1"/>
      <c r="I371" s="1"/>
      <c r="J371" s="1"/>
      <c r="K371" s="1"/>
      <c r="L371" s="1"/>
    </row>
    <row r="372" spans="1:12" ht="13" hidden="1" x14ac:dyDescent="0.3">
      <c r="A372" s="1"/>
      <c r="B372" s="8">
        <v>12.23</v>
      </c>
      <c r="C372" s="9" t="s">
        <v>442</v>
      </c>
      <c r="D372" s="9" t="s">
        <v>432</v>
      </c>
      <c r="E372" s="9" t="s">
        <v>394</v>
      </c>
      <c r="F372" s="4"/>
      <c r="G372" s="9"/>
      <c r="H372" s="1"/>
      <c r="I372" s="1"/>
      <c r="J372" s="1"/>
      <c r="K372" s="1"/>
      <c r="L372" s="1"/>
    </row>
    <row r="373" spans="1:12" ht="13" hidden="1" x14ac:dyDescent="0.3">
      <c r="A373" s="1"/>
      <c r="B373" s="8">
        <v>12.23</v>
      </c>
      <c r="C373" s="9" t="s">
        <v>443</v>
      </c>
      <c r="D373" s="9" t="s">
        <v>444</v>
      </c>
      <c r="E373" s="9" t="s">
        <v>394</v>
      </c>
      <c r="F373" s="4"/>
      <c r="G373" s="9"/>
      <c r="H373" s="1"/>
      <c r="I373" s="1"/>
      <c r="J373" s="1"/>
      <c r="K373" s="1"/>
      <c r="L373" s="1"/>
    </row>
    <row r="374" spans="1:12" ht="13" hidden="1" x14ac:dyDescent="0.3">
      <c r="A374" s="1"/>
      <c r="B374" s="8">
        <v>12.23</v>
      </c>
      <c r="C374" s="9" t="s">
        <v>445</v>
      </c>
      <c r="D374" s="9" t="s">
        <v>444</v>
      </c>
      <c r="E374" s="9" t="s">
        <v>394</v>
      </c>
      <c r="F374" s="4"/>
      <c r="G374" s="9"/>
      <c r="H374" s="1"/>
      <c r="I374" s="1"/>
      <c r="J374" s="1"/>
      <c r="K374" s="1"/>
      <c r="L374" s="1"/>
    </row>
    <row r="375" spans="1:12" ht="13" hidden="1" x14ac:dyDescent="0.3">
      <c r="A375" s="1"/>
      <c r="B375" s="8">
        <v>12.23</v>
      </c>
      <c r="C375" s="9" t="s">
        <v>446</v>
      </c>
      <c r="D375" s="9" t="s">
        <v>444</v>
      </c>
      <c r="E375" s="9" t="s">
        <v>394</v>
      </c>
      <c r="F375" s="4"/>
      <c r="G375" s="9"/>
      <c r="H375" s="1"/>
      <c r="I375" s="1"/>
      <c r="J375" s="1"/>
      <c r="K375" s="1"/>
      <c r="L375" s="1"/>
    </row>
    <row r="376" spans="1:12" ht="13" hidden="1" x14ac:dyDescent="0.3">
      <c r="A376" s="1"/>
      <c r="B376" s="8">
        <v>12.23</v>
      </c>
      <c r="C376" s="9" t="s">
        <v>447</v>
      </c>
      <c r="D376" s="9" t="s">
        <v>444</v>
      </c>
      <c r="E376" s="9" t="s">
        <v>394</v>
      </c>
      <c r="F376" s="4"/>
      <c r="G376" s="9"/>
      <c r="H376" s="1"/>
      <c r="I376" s="1"/>
      <c r="J376" s="1"/>
      <c r="K376" s="1"/>
      <c r="L376" s="1"/>
    </row>
    <row r="377" spans="1:12" ht="13" hidden="1" x14ac:dyDescent="0.3">
      <c r="A377" s="1"/>
      <c r="B377" s="8">
        <v>12.23</v>
      </c>
      <c r="C377" s="9" t="s">
        <v>448</v>
      </c>
      <c r="D377" s="9" t="s">
        <v>444</v>
      </c>
      <c r="E377" s="9" t="s">
        <v>394</v>
      </c>
      <c r="F377" s="4"/>
      <c r="G377" s="9"/>
      <c r="H377" s="1"/>
      <c r="I377" s="1"/>
      <c r="J377" s="1"/>
      <c r="K377" s="1"/>
      <c r="L377" s="1"/>
    </row>
    <row r="378" spans="1:12" ht="13" hidden="1" x14ac:dyDescent="0.3">
      <c r="A378" s="1"/>
      <c r="B378" s="8">
        <v>12.23</v>
      </c>
      <c r="C378" s="9" t="s">
        <v>449</v>
      </c>
      <c r="D378" s="9" t="s">
        <v>444</v>
      </c>
      <c r="E378" s="9" t="s">
        <v>394</v>
      </c>
      <c r="F378" s="4"/>
      <c r="G378" s="9"/>
      <c r="H378" s="1"/>
      <c r="I378" s="1"/>
      <c r="J378" s="1"/>
      <c r="K378" s="1"/>
      <c r="L378" s="1"/>
    </row>
    <row r="379" spans="1:12" ht="60" x14ac:dyDescent="0.3">
      <c r="A379" s="1"/>
      <c r="B379" s="8">
        <v>13.1</v>
      </c>
      <c r="C379" s="9" t="s">
        <v>450</v>
      </c>
      <c r="D379" s="5" t="s">
        <v>451</v>
      </c>
      <c r="E379" s="9" t="s">
        <v>452</v>
      </c>
      <c r="F379" s="4" t="s">
        <v>12</v>
      </c>
      <c r="G379" s="5" t="s">
        <v>12</v>
      </c>
      <c r="H379" s="1"/>
      <c r="I379" s="1"/>
      <c r="J379" s="1"/>
      <c r="K379" s="1"/>
      <c r="L379" s="1"/>
    </row>
    <row r="380" spans="1:12" ht="72" x14ac:dyDescent="0.3">
      <c r="A380" s="1"/>
      <c r="B380" s="8">
        <v>13.2</v>
      </c>
      <c r="C380" s="9" t="s">
        <v>453</v>
      </c>
      <c r="D380" s="5" t="s">
        <v>454</v>
      </c>
      <c r="E380" s="9" t="s">
        <v>452</v>
      </c>
      <c r="F380" s="4" t="s">
        <v>12</v>
      </c>
      <c r="G380" s="5" t="s">
        <v>12</v>
      </c>
      <c r="H380" s="1"/>
      <c r="I380" s="1"/>
      <c r="J380" s="1"/>
      <c r="K380" s="1"/>
      <c r="L380" s="1"/>
    </row>
    <row r="381" spans="1:12" ht="84" x14ac:dyDescent="0.3">
      <c r="A381" s="1"/>
      <c r="B381" s="8">
        <v>13.3</v>
      </c>
      <c r="C381" s="9" t="s">
        <v>455</v>
      </c>
      <c r="D381" s="5" t="s">
        <v>456</v>
      </c>
      <c r="E381" s="9" t="s">
        <v>452</v>
      </c>
      <c r="F381" s="4" t="s">
        <v>12</v>
      </c>
      <c r="G381" s="5" t="s">
        <v>12</v>
      </c>
      <c r="H381" s="1"/>
      <c r="I381" s="1"/>
      <c r="J381" s="1"/>
      <c r="K381" s="1"/>
      <c r="L381" s="1"/>
    </row>
    <row r="382" spans="1:12" ht="48" x14ac:dyDescent="0.3">
      <c r="A382" s="1"/>
      <c r="B382" s="8">
        <v>13.4</v>
      </c>
      <c r="C382" s="9" t="s">
        <v>457</v>
      </c>
      <c r="D382" s="5" t="s">
        <v>458</v>
      </c>
      <c r="E382" s="9" t="s">
        <v>452</v>
      </c>
      <c r="F382" s="4" t="s">
        <v>12</v>
      </c>
      <c r="G382" s="5" t="s">
        <v>12</v>
      </c>
      <c r="H382" s="1"/>
      <c r="I382" s="1"/>
      <c r="J382" s="1"/>
      <c r="K382" s="1"/>
      <c r="L382" s="1"/>
    </row>
    <row r="383" spans="1:12" ht="84" x14ac:dyDescent="0.3">
      <c r="A383" s="1"/>
      <c r="B383" s="8">
        <v>13.5</v>
      </c>
      <c r="C383" s="9" t="s">
        <v>459</v>
      </c>
      <c r="D383" s="5" t="s">
        <v>460</v>
      </c>
      <c r="E383" s="9" t="s">
        <v>452</v>
      </c>
      <c r="F383" s="4" t="s">
        <v>12</v>
      </c>
      <c r="G383" s="5" t="s">
        <v>12</v>
      </c>
      <c r="H383" s="1"/>
      <c r="I383" s="1"/>
      <c r="J383" s="1"/>
      <c r="K383" s="1"/>
      <c r="L383" s="1"/>
    </row>
    <row r="384" spans="1:12" ht="48" hidden="1" x14ac:dyDescent="0.3">
      <c r="A384" s="1"/>
      <c r="B384" s="8">
        <v>13.6</v>
      </c>
      <c r="C384" s="9" t="s">
        <v>461</v>
      </c>
      <c r="D384" s="5" t="s">
        <v>462</v>
      </c>
      <c r="E384" s="9" t="s">
        <v>452</v>
      </c>
      <c r="F384" s="4"/>
      <c r="G384" s="9"/>
      <c r="H384" s="1"/>
      <c r="I384" s="1"/>
      <c r="J384" s="1"/>
      <c r="K384" s="1"/>
      <c r="L384" s="1"/>
    </row>
    <row r="385" spans="1:12" ht="48" hidden="1" x14ac:dyDescent="0.3">
      <c r="A385" s="1"/>
      <c r="B385" s="8">
        <v>13.7</v>
      </c>
      <c r="C385" s="9" t="s">
        <v>463</v>
      </c>
      <c r="D385" s="5"/>
      <c r="E385" s="9" t="s">
        <v>452</v>
      </c>
      <c r="F385" s="4"/>
      <c r="G385" s="9"/>
      <c r="H385" s="1"/>
      <c r="I385" s="1"/>
      <c r="J385" s="1"/>
      <c r="K385" s="1"/>
      <c r="L385" s="1"/>
    </row>
    <row r="386" spans="1:12" ht="72" hidden="1" x14ac:dyDescent="0.3">
      <c r="A386" s="1"/>
      <c r="B386" s="8">
        <v>13.8</v>
      </c>
      <c r="C386" s="9" t="s">
        <v>464</v>
      </c>
      <c r="D386" s="5"/>
      <c r="E386" s="9" t="s">
        <v>452</v>
      </c>
      <c r="F386" s="4"/>
      <c r="G386" s="9"/>
      <c r="H386" s="1"/>
      <c r="I386" s="1"/>
      <c r="J386" s="1"/>
      <c r="K386" s="1"/>
      <c r="L386" s="1"/>
    </row>
    <row r="387" spans="1:12" ht="96" hidden="1" x14ac:dyDescent="0.3">
      <c r="A387" s="1"/>
      <c r="B387" s="8">
        <v>13.9</v>
      </c>
      <c r="C387" s="9" t="s">
        <v>465</v>
      </c>
      <c r="D387" s="5"/>
      <c r="E387" s="9" t="s">
        <v>452</v>
      </c>
      <c r="F387" s="4"/>
      <c r="G387" s="9"/>
      <c r="H387" s="1"/>
      <c r="I387" s="1"/>
      <c r="J387" s="1"/>
      <c r="K387" s="1"/>
      <c r="L387" s="1"/>
    </row>
    <row r="388" spans="1:12" ht="48" hidden="1" x14ac:dyDescent="0.3">
      <c r="A388" s="1"/>
      <c r="B388" s="8">
        <v>13.1</v>
      </c>
      <c r="C388" s="9" t="s">
        <v>466</v>
      </c>
      <c r="D388" s="5"/>
      <c r="E388" s="9" t="s">
        <v>452</v>
      </c>
      <c r="F388" s="4"/>
      <c r="G388" s="9"/>
      <c r="H388" s="1"/>
      <c r="I388" s="1"/>
      <c r="J388" s="1"/>
      <c r="K388" s="1"/>
      <c r="L388" s="1"/>
    </row>
    <row r="389" spans="1:12" ht="84" hidden="1" x14ac:dyDescent="0.3">
      <c r="A389" s="1"/>
      <c r="B389" s="8">
        <v>13.11</v>
      </c>
      <c r="C389" s="9" t="s">
        <v>467</v>
      </c>
      <c r="D389" s="5"/>
      <c r="E389" s="9" t="s">
        <v>452</v>
      </c>
      <c r="F389" s="4"/>
      <c r="G389" s="9"/>
      <c r="H389" s="1"/>
      <c r="I389" s="1"/>
      <c r="J389" s="1"/>
      <c r="K389" s="1"/>
      <c r="L389" s="1"/>
    </row>
    <row r="390" spans="1:12" ht="24" hidden="1" x14ac:dyDescent="0.3">
      <c r="A390" s="1"/>
      <c r="B390" s="8">
        <v>13.12</v>
      </c>
      <c r="C390" s="9" t="s">
        <v>468</v>
      </c>
      <c r="D390" s="5"/>
      <c r="E390" s="9" t="s">
        <v>452</v>
      </c>
      <c r="F390" s="4"/>
      <c r="G390" s="9"/>
      <c r="H390" s="1"/>
      <c r="I390" s="1"/>
      <c r="J390" s="1"/>
      <c r="K390" s="1"/>
      <c r="L390" s="1"/>
    </row>
    <row r="391" spans="1:12" ht="48" hidden="1" x14ac:dyDescent="0.3">
      <c r="A391" s="1"/>
      <c r="B391" s="8">
        <v>13.13</v>
      </c>
      <c r="C391" s="9" t="s">
        <v>469</v>
      </c>
      <c r="D391" s="5"/>
      <c r="E391" s="9" t="s">
        <v>452</v>
      </c>
      <c r="F391" s="4"/>
      <c r="G391" s="9"/>
      <c r="H391" s="1"/>
      <c r="I391" s="1"/>
      <c r="J391" s="1"/>
      <c r="K391" s="1"/>
      <c r="L391" s="1"/>
    </row>
    <row r="392" spans="1:12" ht="84" hidden="1" x14ac:dyDescent="0.3">
      <c r="A392" s="1"/>
      <c r="B392" s="8">
        <v>13.14</v>
      </c>
      <c r="C392" s="9" t="s">
        <v>470</v>
      </c>
      <c r="D392" s="5"/>
      <c r="E392" s="9" t="s">
        <v>452</v>
      </c>
      <c r="F392" s="4"/>
      <c r="G392" s="9"/>
      <c r="H392" s="1"/>
      <c r="I392" s="1"/>
      <c r="J392" s="1"/>
      <c r="K392" s="1"/>
      <c r="L392" s="1"/>
    </row>
    <row r="393" spans="1:12" ht="24" hidden="1" x14ac:dyDescent="0.3">
      <c r="A393" s="1"/>
      <c r="B393" s="8">
        <v>13.15</v>
      </c>
      <c r="C393" s="9" t="s">
        <v>471</v>
      </c>
      <c r="D393" s="5"/>
      <c r="E393" s="9" t="s">
        <v>452</v>
      </c>
      <c r="F393" s="4"/>
      <c r="G393" s="9"/>
      <c r="H393" s="1"/>
      <c r="I393" s="1"/>
      <c r="J393" s="1"/>
      <c r="K393" s="1"/>
      <c r="L393" s="1"/>
    </row>
    <row r="394" spans="1:12" ht="24" hidden="1" x14ac:dyDescent="0.3">
      <c r="A394" s="1"/>
      <c r="B394" s="8">
        <v>13.16</v>
      </c>
      <c r="C394" s="9" t="s">
        <v>472</v>
      </c>
      <c r="D394" s="5"/>
      <c r="E394" s="9" t="s">
        <v>452</v>
      </c>
      <c r="F394" s="4"/>
      <c r="G394" s="9"/>
      <c r="H394" s="1"/>
      <c r="I394" s="1"/>
      <c r="J394" s="1"/>
      <c r="K394" s="1"/>
      <c r="L394" s="1"/>
    </row>
    <row r="395" spans="1:12" ht="24" hidden="1" x14ac:dyDescent="0.3">
      <c r="A395" s="1"/>
      <c r="B395" s="8">
        <v>13.17</v>
      </c>
      <c r="C395" s="9" t="s">
        <v>473</v>
      </c>
      <c r="D395" s="10"/>
      <c r="E395" s="9" t="s">
        <v>452</v>
      </c>
      <c r="F395" s="4"/>
      <c r="G395" s="9"/>
      <c r="H395" s="1"/>
      <c r="I395" s="1"/>
      <c r="J395" s="1"/>
      <c r="K395" s="1"/>
      <c r="L395" s="1"/>
    </row>
    <row r="396" spans="1:12" ht="48" hidden="1" x14ac:dyDescent="0.3">
      <c r="A396" s="1"/>
      <c r="B396" s="8" t="s">
        <v>474</v>
      </c>
      <c r="C396" s="9" t="s">
        <v>475</v>
      </c>
      <c r="D396" s="5"/>
      <c r="E396" s="9" t="s">
        <v>452</v>
      </c>
      <c r="F396" s="4"/>
      <c r="G396" s="9"/>
      <c r="H396" s="1"/>
      <c r="I396" s="1"/>
      <c r="J396" s="1"/>
      <c r="K396" s="1"/>
      <c r="L396" s="1"/>
    </row>
    <row r="397" spans="1:12" ht="36" hidden="1" x14ac:dyDescent="0.3">
      <c r="A397" s="1"/>
      <c r="B397" s="8">
        <v>13.18</v>
      </c>
      <c r="C397" s="9" t="s">
        <v>476</v>
      </c>
      <c r="D397" s="10"/>
      <c r="E397" s="9" t="s">
        <v>452</v>
      </c>
      <c r="F397" s="4"/>
      <c r="G397" s="9"/>
      <c r="H397" s="1"/>
      <c r="I397" s="1"/>
      <c r="J397" s="1"/>
      <c r="K397" s="1"/>
      <c r="L397" s="1"/>
    </row>
    <row r="398" spans="1:12" ht="84" hidden="1" x14ac:dyDescent="0.3">
      <c r="A398" s="1"/>
      <c r="B398" s="8" t="s">
        <v>477</v>
      </c>
      <c r="C398" s="9" t="s">
        <v>478</v>
      </c>
      <c r="D398" s="5"/>
      <c r="E398" s="9" t="s">
        <v>452</v>
      </c>
      <c r="F398" s="4"/>
      <c r="G398" s="9"/>
      <c r="H398" s="1"/>
      <c r="I398" s="1"/>
      <c r="J398" s="1"/>
      <c r="K398" s="1"/>
      <c r="L398" s="1"/>
    </row>
    <row r="399" spans="1:12" ht="36" hidden="1" x14ac:dyDescent="0.3">
      <c r="A399" s="1"/>
      <c r="B399" s="8">
        <v>13.19</v>
      </c>
      <c r="C399" s="9" t="s">
        <v>479</v>
      </c>
      <c r="D399" s="10"/>
      <c r="E399" s="9" t="s">
        <v>452</v>
      </c>
      <c r="F399" s="4"/>
      <c r="G399" s="9"/>
      <c r="H399" s="1"/>
      <c r="I399" s="1"/>
      <c r="J399" s="1"/>
      <c r="K399" s="1"/>
      <c r="L399" s="1"/>
    </row>
    <row r="400" spans="1:12" ht="72" hidden="1" x14ac:dyDescent="0.3">
      <c r="A400" s="1"/>
      <c r="B400" s="8">
        <v>13.2</v>
      </c>
      <c r="C400" s="9" t="s">
        <v>480</v>
      </c>
      <c r="D400" s="5"/>
      <c r="E400" s="9" t="s">
        <v>452</v>
      </c>
      <c r="F400" s="4"/>
      <c r="G400" s="9"/>
      <c r="H400" s="1"/>
      <c r="I400" s="1"/>
      <c r="J400" s="1"/>
      <c r="K400" s="1"/>
      <c r="L400" s="1"/>
    </row>
    <row r="401" spans="1:12" ht="24" hidden="1" x14ac:dyDescent="0.3">
      <c r="A401" s="1"/>
      <c r="B401" s="8">
        <v>13.21</v>
      </c>
      <c r="C401" s="9" t="s">
        <v>481</v>
      </c>
      <c r="D401" s="5"/>
      <c r="E401" s="9" t="s">
        <v>452</v>
      </c>
      <c r="F401" s="4"/>
      <c r="G401" s="9"/>
      <c r="H401" s="1"/>
      <c r="I401" s="1"/>
      <c r="J401" s="1"/>
      <c r="K401" s="1"/>
      <c r="L401" s="1"/>
    </row>
    <row r="402" spans="1:12" ht="24" hidden="1" x14ac:dyDescent="0.3">
      <c r="A402" s="1"/>
      <c r="B402" s="8">
        <v>13.22</v>
      </c>
      <c r="C402" s="9" t="s">
        <v>482</v>
      </c>
      <c r="D402" s="10"/>
      <c r="E402" s="9" t="s">
        <v>452</v>
      </c>
      <c r="F402" s="4"/>
      <c r="G402" s="9"/>
      <c r="H402" s="1"/>
      <c r="I402" s="1"/>
      <c r="J402" s="1"/>
      <c r="K402" s="1"/>
      <c r="L402" s="1"/>
    </row>
    <row r="403" spans="1:12" ht="36" hidden="1" x14ac:dyDescent="0.3">
      <c r="A403" s="1"/>
      <c r="B403" s="8">
        <v>13.23</v>
      </c>
      <c r="C403" s="9" t="s">
        <v>483</v>
      </c>
      <c r="D403" s="10"/>
      <c r="E403" s="9" t="s">
        <v>452</v>
      </c>
      <c r="F403" s="4"/>
      <c r="G403" s="9"/>
      <c r="H403" s="1"/>
      <c r="I403" s="1"/>
      <c r="J403" s="1"/>
      <c r="K403" s="1"/>
      <c r="L403" s="1"/>
    </row>
    <row r="404" spans="1:12" ht="48" hidden="1" x14ac:dyDescent="0.3">
      <c r="A404" s="1"/>
      <c r="B404" s="8" t="s">
        <v>484</v>
      </c>
      <c r="C404" s="9" t="s">
        <v>485</v>
      </c>
      <c r="D404" s="5"/>
      <c r="E404" s="9" t="s">
        <v>452</v>
      </c>
      <c r="F404" s="4"/>
      <c r="G404" s="9"/>
      <c r="H404" s="1"/>
      <c r="I404" s="1"/>
      <c r="J404" s="1"/>
      <c r="K404" s="1"/>
      <c r="L404" s="1"/>
    </row>
    <row r="405" spans="1:12" ht="36" hidden="1" x14ac:dyDescent="0.3">
      <c r="A405" s="1"/>
      <c r="B405" s="8">
        <v>13.24</v>
      </c>
      <c r="C405" s="9" t="s">
        <v>486</v>
      </c>
      <c r="D405" s="10"/>
      <c r="E405" s="9" t="s">
        <v>452</v>
      </c>
      <c r="F405" s="4"/>
      <c r="G405" s="9"/>
      <c r="H405" s="1"/>
      <c r="I405" s="1"/>
      <c r="J405" s="1"/>
      <c r="K405" s="1"/>
      <c r="L405" s="1"/>
    </row>
    <row r="406" spans="1:12" ht="24" hidden="1" x14ac:dyDescent="0.3">
      <c r="A406" s="1"/>
      <c r="B406" s="8">
        <v>13.25</v>
      </c>
      <c r="C406" s="9" t="s">
        <v>487</v>
      </c>
      <c r="D406" s="10"/>
      <c r="E406" s="9" t="s">
        <v>452</v>
      </c>
      <c r="F406" s="4"/>
      <c r="G406" s="9"/>
      <c r="H406" s="1"/>
      <c r="I406" s="1"/>
      <c r="J406" s="1"/>
      <c r="K406" s="1"/>
      <c r="L406" s="1"/>
    </row>
    <row r="407" spans="1:12" ht="24" hidden="1" x14ac:dyDescent="0.3">
      <c r="A407" s="1"/>
      <c r="B407" s="8">
        <v>13.26</v>
      </c>
      <c r="C407" s="9" t="s">
        <v>488</v>
      </c>
      <c r="D407" s="10"/>
      <c r="E407" s="9" t="s">
        <v>452</v>
      </c>
      <c r="F407" s="4"/>
      <c r="G407" s="9"/>
      <c r="H407" s="1"/>
      <c r="I407" s="1"/>
      <c r="J407" s="1"/>
      <c r="K407" s="1"/>
      <c r="L407" s="1"/>
    </row>
    <row r="408" spans="1:12" ht="72" hidden="1" x14ac:dyDescent="0.3">
      <c r="A408" s="1"/>
      <c r="B408" s="8">
        <v>13.27</v>
      </c>
      <c r="C408" s="9" t="s">
        <v>489</v>
      </c>
      <c r="D408" s="5"/>
      <c r="E408" s="9" t="s">
        <v>452</v>
      </c>
      <c r="F408" s="4"/>
      <c r="G408" s="9"/>
      <c r="H408" s="1"/>
      <c r="I408" s="1"/>
      <c r="J408" s="1"/>
      <c r="K408" s="1"/>
      <c r="L408" s="1"/>
    </row>
    <row r="409" spans="1:12" ht="36" hidden="1" x14ac:dyDescent="0.3">
      <c r="A409" s="1"/>
      <c r="B409" s="8">
        <v>13.28</v>
      </c>
      <c r="C409" s="9" t="s">
        <v>490</v>
      </c>
      <c r="D409" s="5"/>
      <c r="E409" s="9" t="s">
        <v>452</v>
      </c>
      <c r="F409" s="4"/>
      <c r="G409" s="9"/>
      <c r="H409" s="1"/>
      <c r="I409" s="1"/>
      <c r="J409" s="1"/>
      <c r="K409" s="1"/>
      <c r="L409" s="1"/>
    </row>
    <row r="410" spans="1:12" ht="60" hidden="1" x14ac:dyDescent="0.3">
      <c r="A410" s="1"/>
      <c r="B410" s="8">
        <v>13.29</v>
      </c>
      <c r="C410" s="9" t="s">
        <v>491</v>
      </c>
      <c r="D410" s="5"/>
      <c r="E410" s="9" t="s">
        <v>452</v>
      </c>
      <c r="F410" s="4"/>
      <c r="G410" s="9"/>
      <c r="H410" s="1"/>
      <c r="I410" s="1"/>
      <c r="J410" s="1"/>
      <c r="K410" s="1"/>
      <c r="L410" s="1"/>
    </row>
    <row r="411" spans="1:12" ht="36" x14ac:dyDescent="0.3">
      <c r="A411" s="1"/>
      <c r="B411" s="8">
        <v>14.1</v>
      </c>
      <c r="C411" s="9" t="s">
        <v>492</v>
      </c>
      <c r="D411" s="5" t="s">
        <v>47</v>
      </c>
      <c r="E411" s="9" t="s">
        <v>493</v>
      </c>
      <c r="F411" s="4" t="s">
        <v>12</v>
      </c>
      <c r="G411" s="5"/>
      <c r="H411" s="1"/>
      <c r="I411" s="1"/>
      <c r="J411" s="1"/>
      <c r="K411" s="1"/>
      <c r="L411" s="1"/>
    </row>
    <row r="412" spans="1:12" ht="36" x14ac:dyDescent="0.3">
      <c r="A412" s="1"/>
      <c r="B412" s="8" t="s">
        <v>494</v>
      </c>
      <c r="C412" s="9" t="s">
        <v>495</v>
      </c>
      <c r="D412" s="5" t="s">
        <v>496</v>
      </c>
      <c r="E412" s="9" t="s">
        <v>493</v>
      </c>
      <c r="F412" s="4" t="s">
        <v>12</v>
      </c>
      <c r="G412" s="5"/>
      <c r="H412" s="1"/>
      <c r="I412" s="1"/>
      <c r="J412" s="1"/>
      <c r="K412" s="1"/>
      <c r="L412" s="1"/>
    </row>
    <row r="413" spans="1:12" ht="48" x14ac:dyDescent="0.3">
      <c r="A413" s="1"/>
      <c r="B413" s="8">
        <v>14.2</v>
      </c>
      <c r="C413" s="9" t="s">
        <v>497</v>
      </c>
      <c r="D413" s="5" t="s">
        <v>47</v>
      </c>
      <c r="E413" s="9" t="s">
        <v>493</v>
      </c>
      <c r="F413" s="4" t="s">
        <v>12</v>
      </c>
      <c r="G413" s="5"/>
      <c r="H413" s="1"/>
      <c r="I413" s="1"/>
      <c r="J413" s="1"/>
      <c r="K413" s="1"/>
      <c r="L413" s="1"/>
    </row>
    <row r="414" spans="1:12" ht="48" x14ac:dyDescent="0.3">
      <c r="A414" s="1"/>
      <c r="B414" s="8" t="s">
        <v>498</v>
      </c>
      <c r="C414" s="9" t="s">
        <v>499</v>
      </c>
      <c r="D414" s="5" t="s">
        <v>500</v>
      </c>
      <c r="E414" s="9" t="s">
        <v>493</v>
      </c>
      <c r="F414" s="4" t="s">
        <v>12</v>
      </c>
      <c r="G414" s="5"/>
      <c r="H414" s="1"/>
      <c r="I414" s="1"/>
      <c r="J414" s="1"/>
      <c r="K414" s="1"/>
      <c r="L414" s="1"/>
    </row>
    <row r="415" spans="1:12" ht="24" hidden="1" x14ac:dyDescent="0.3">
      <c r="A415" s="1"/>
      <c r="B415" s="8">
        <v>14.3</v>
      </c>
      <c r="C415" s="9" t="s">
        <v>501</v>
      </c>
      <c r="D415" s="5"/>
      <c r="E415" s="9" t="s">
        <v>493</v>
      </c>
      <c r="F415" s="4"/>
      <c r="G415" s="9"/>
      <c r="H415" s="1"/>
      <c r="I415" s="1"/>
      <c r="J415" s="1"/>
      <c r="K415" s="1"/>
      <c r="L415" s="1"/>
    </row>
    <row r="416" spans="1:12" ht="24" hidden="1" x14ac:dyDescent="0.3">
      <c r="A416" s="1"/>
      <c r="B416" s="8" t="s">
        <v>502</v>
      </c>
      <c r="C416" s="9" t="s">
        <v>503</v>
      </c>
      <c r="D416" s="5"/>
      <c r="E416" s="9" t="s">
        <v>493</v>
      </c>
      <c r="F416" s="4"/>
      <c r="G416" s="9"/>
      <c r="H416" s="1"/>
      <c r="I416" s="1"/>
      <c r="J416" s="1"/>
      <c r="K416" s="1"/>
      <c r="L416" s="1"/>
    </row>
    <row r="417" spans="1:12" ht="24" hidden="1" x14ac:dyDescent="0.3">
      <c r="A417" s="1"/>
      <c r="B417" s="8">
        <v>14.4</v>
      </c>
      <c r="C417" s="9" t="s">
        <v>504</v>
      </c>
      <c r="D417" s="10"/>
      <c r="E417" s="9" t="s">
        <v>493</v>
      </c>
      <c r="F417" s="4"/>
      <c r="G417" s="9"/>
      <c r="H417" s="1"/>
      <c r="I417" s="1"/>
      <c r="J417" s="1"/>
      <c r="K417" s="1"/>
      <c r="L417" s="1"/>
    </row>
    <row r="418" spans="1:12" ht="36" hidden="1" x14ac:dyDescent="0.3">
      <c r="A418" s="1"/>
      <c r="B418" s="8" t="s">
        <v>505</v>
      </c>
      <c r="C418" s="9" t="s">
        <v>506</v>
      </c>
      <c r="D418" s="5"/>
      <c r="E418" s="9" t="s">
        <v>493</v>
      </c>
      <c r="F418" s="4"/>
      <c r="G418" s="9"/>
      <c r="H418" s="1"/>
      <c r="I418" s="1"/>
      <c r="J418" s="1"/>
      <c r="K418" s="1"/>
      <c r="L418" s="1"/>
    </row>
    <row r="419" spans="1:12" ht="48" hidden="1" x14ac:dyDescent="0.3">
      <c r="A419" s="1"/>
      <c r="B419" s="8">
        <v>14.5</v>
      </c>
      <c r="C419" s="9" t="s">
        <v>507</v>
      </c>
      <c r="D419" s="5"/>
      <c r="E419" s="9" t="s">
        <v>493</v>
      </c>
      <c r="F419" s="4"/>
      <c r="G419" s="9"/>
      <c r="H419" s="1"/>
      <c r="I419" s="1"/>
      <c r="J419" s="1"/>
      <c r="K419" s="1"/>
      <c r="L419" s="1"/>
    </row>
    <row r="420" spans="1:12" ht="72" hidden="1" x14ac:dyDescent="0.3">
      <c r="A420" s="1"/>
      <c r="B420" s="8">
        <v>14.6</v>
      </c>
      <c r="C420" s="9" t="s">
        <v>508</v>
      </c>
      <c r="D420" s="11"/>
      <c r="E420" s="9" t="s">
        <v>493</v>
      </c>
      <c r="F420" s="4"/>
      <c r="G420" s="9"/>
      <c r="H420" s="1"/>
      <c r="I420" s="1"/>
      <c r="J420" s="1"/>
      <c r="K420" s="1"/>
      <c r="L420" s="1"/>
    </row>
    <row r="421" spans="1:12" ht="60" hidden="1" x14ac:dyDescent="0.3">
      <c r="A421" s="1"/>
      <c r="B421" s="8">
        <v>14.7</v>
      </c>
      <c r="C421" s="9" t="s">
        <v>509</v>
      </c>
      <c r="D421" s="11"/>
      <c r="E421" s="9" t="s">
        <v>493</v>
      </c>
      <c r="F421" s="4"/>
      <c r="G421" s="9"/>
      <c r="H421" s="1"/>
      <c r="I421" s="1"/>
      <c r="J421" s="1"/>
      <c r="K421" s="1"/>
      <c r="L421" s="1"/>
    </row>
    <row r="422" spans="1:12" ht="120" hidden="1" x14ac:dyDescent="0.3">
      <c r="A422" s="1"/>
      <c r="B422" s="8">
        <v>15.1</v>
      </c>
      <c r="C422" s="9" t="s">
        <v>510</v>
      </c>
      <c r="D422" s="5"/>
      <c r="E422" s="9" t="s">
        <v>511</v>
      </c>
      <c r="F422" s="4"/>
      <c r="G422" s="9"/>
      <c r="H422" s="1"/>
      <c r="I422" s="1"/>
      <c r="J422" s="1"/>
      <c r="K422" s="1"/>
      <c r="L422" s="1"/>
    </row>
    <row r="423" spans="1:12" ht="84" hidden="1" x14ac:dyDescent="0.3">
      <c r="A423" s="1"/>
      <c r="B423" s="8">
        <v>15.2</v>
      </c>
      <c r="C423" s="9" t="s">
        <v>512</v>
      </c>
      <c r="D423" s="5"/>
      <c r="E423" s="9" t="s">
        <v>511</v>
      </c>
      <c r="F423" s="4"/>
      <c r="G423" s="9"/>
      <c r="H423" s="1"/>
      <c r="I423" s="1"/>
      <c r="J423" s="1"/>
      <c r="K423" s="1"/>
      <c r="L423" s="1"/>
    </row>
    <row r="424" spans="1:12" ht="120" hidden="1" x14ac:dyDescent="0.3">
      <c r="A424" s="1"/>
      <c r="B424" s="8">
        <v>15.3</v>
      </c>
      <c r="C424" s="9" t="s">
        <v>513</v>
      </c>
      <c r="D424" s="5"/>
      <c r="E424" s="9" t="s">
        <v>511</v>
      </c>
      <c r="F424" s="4"/>
      <c r="G424" s="9"/>
      <c r="H424" s="1"/>
      <c r="I424" s="1"/>
      <c r="J424" s="1"/>
      <c r="K424" s="1"/>
      <c r="L424" s="1"/>
    </row>
    <row r="425" spans="1:12" ht="84" hidden="1" x14ac:dyDescent="0.3">
      <c r="A425" s="1"/>
      <c r="B425" s="8">
        <v>15.4</v>
      </c>
      <c r="C425" s="9" t="s">
        <v>514</v>
      </c>
      <c r="D425" s="5"/>
      <c r="E425" s="9" t="s">
        <v>511</v>
      </c>
      <c r="F425" s="4"/>
      <c r="G425" s="9"/>
      <c r="H425" s="1"/>
      <c r="I425" s="1"/>
      <c r="J425" s="1"/>
      <c r="K425" s="1"/>
      <c r="L425" s="1"/>
    </row>
    <row r="426" spans="1:12" ht="24" hidden="1" x14ac:dyDescent="0.3">
      <c r="A426" s="1"/>
      <c r="B426" s="8">
        <v>15.5</v>
      </c>
      <c r="C426" s="9" t="s">
        <v>515</v>
      </c>
      <c r="D426" s="10"/>
      <c r="E426" s="9" t="s">
        <v>511</v>
      </c>
      <c r="F426" s="4"/>
      <c r="G426" s="9"/>
      <c r="H426" s="1"/>
      <c r="I426" s="1"/>
      <c r="J426" s="1"/>
      <c r="K426" s="1"/>
      <c r="L426" s="1"/>
    </row>
    <row r="427" spans="1:12" ht="24" hidden="1" x14ac:dyDescent="0.3">
      <c r="A427" s="1"/>
      <c r="B427" s="8" t="s">
        <v>516</v>
      </c>
      <c r="C427" s="9" t="s">
        <v>517</v>
      </c>
      <c r="D427" s="5"/>
      <c r="E427" s="9" t="s">
        <v>511</v>
      </c>
      <c r="F427" s="4"/>
      <c r="G427" s="9"/>
      <c r="H427" s="1"/>
      <c r="I427" s="1"/>
      <c r="J427" s="1"/>
      <c r="K427" s="1"/>
      <c r="L427" s="1"/>
    </row>
    <row r="428" spans="1:12" ht="24" hidden="1" x14ac:dyDescent="0.3">
      <c r="A428" s="1"/>
      <c r="B428" s="8">
        <v>15.6</v>
      </c>
      <c r="C428" s="9" t="s">
        <v>518</v>
      </c>
      <c r="D428" s="5"/>
      <c r="E428" s="9" t="s">
        <v>511</v>
      </c>
      <c r="F428" s="4"/>
      <c r="G428" s="9"/>
      <c r="H428" s="1"/>
      <c r="I428" s="1"/>
      <c r="J428" s="1"/>
      <c r="K428" s="1"/>
      <c r="L428" s="1"/>
    </row>
    <row r="429" spans="1:12" ht="36" hidden="1" x14ac:dyDescent="0.3">
      <c r="A429" s="1"/>
      <c r="B429" s="8">
        <v>15.7</v>
      </c>
      <c r="C429" s="9" t="s">
        <v>519</v>
      </c>
      <c r="D429" s="10"/>
      <c r="E429" s="9" t="s">
        <v>511</v>
      </c>
      <c r="F429" s="4"/>
      <c r="G429" s="9"/>
      <c r="H429" s="1"/>
      <c r="I429" s="1"/>
      <c r="J429" s="1"/>
      <c r="K429" s="1"/>
      <c r="L429" s="1"/>
    </row>
    <row r="430" spans="1:12" ht="36" hidden="1" x14ac:dyDescent="0.3">
      <c r="A430" s="1"/>
      <c r="B430" s="8" t="s">
        <v>520</v>
      </c>
      <c r="C430" s="9" t="s">
        <v>521</v>
      </c>
      <c r="D430" s="11"/>
      <c r="E430" s="9" t="s">
        <v>511</v>
      </c>
      <c r="F430" s="4"/>
      <c r="G430" s="9"/>
      <c r="H430" s="1"/>
      <c r="I430" s="1"/>
      <c r="J430" s="1"/>
      <c r="K430" s="1"/>
      <c r="L430" s="1"/>
    </row>
    <row r="431" spans="1:12" ht="24" hidden="1" x14ac:dyDescent="0.3">
      <c r="A431" s="1"/>
      <c r="B431" s="8">
        <v>15.8</v>
      </c>
      <c r="C431" s="9" t="s">
        <v>522</v>
      </c>
      <c r="D431" s="10"/>
      <c r="E431" s="9" t="s">
        <v>511</v>
      </c>
      <c r="F431" s="4"/>
      <c r="G431" s="9"/>
      <c r="H431" s="1"/>
      <c r="I431" s="1"/>
      <c r="J431" s="1"/>
      <c r="K431" s="1"/>
      <c r="L431" s="1"/>
    </row>
    <row r="432" spans="1:12" ht="24" hidden="1" x14ac:dyDescent="0.3">
      <c r="A432" s="1"/>
      <c r="B432" s="8" t="s">
        <v>523</v>
      </c>
      <c r="C432" s="9" t="s">
        <v>524</v>
      </c>
      <c r="D432" s="5"/>
      <c r="E432" s="9" t="s">
        <v>511</v>
      </c>
      <c r="F432" s="4"/>
      <c r="G432" s="9"/>
      <c r="H432" s="1"/>
      <c r="I432" s="1"/>
      <c r="J432" s="1"/>
      <c r="K432" s="1"/>
      <c r="L432" s="1"/>
    </row>
    <row r="433" spans="1:12" ht="24" hidden="1" x14ac:dyDescent="0.3">
      <c r="A433" s="1"/>
      <c r="B433" s="8">
        <v>15.9</v>
      </c>
      <c r="C433" s="9" t="s">
        <v>525</v>
      </c>
      <c r="D433" s="10"/>
      <c r="E433" s="9" t="s">
        <v>511</v>
      </c>
      <c r="F433" s="4"/>
      <c r="G433" s="9"/>
      <c r="H433" s="1"/>
      <c r="I433" s="1"/>
      <c r="J433" s="1"/>
      <c r="K433" s="1"/>
      <c r="L433" s="1"/>
    </row>
    <row r="434" spans="1:12" ht="36" hidden="1" x14ac:dyDescent="0.3">
      <c r="A434" s="1"/>
      <c r="B434" s="8" t="s">
        <v>526</v>
      </c>
      <c r="C434" s="9" t="s">
        <v>527</v>
      </c>
      <c r="D434" s="5"/>
      <c r="E434" s="9" t="s">
        <v>511</v>
      </c>
      <c r="F434" s="4"/>
      <c r="G434" s="9"/>
      <c r="H434" s="1"/>
      <c r="I434" s="1"/>
      <c r="J434" s="1"/>
      <c r="K434" s="1"/>
      <c r="L434" s="1"/>
    </row>
    <row r="435" spans="1:12" ht="48" hidden="1" x14ac:dyDescent="0.3">
      <c r="A435" s="1"/>
      <c r="B435" s="8">
        <v>15.1</v>
      </c>
      <c r="C435" s="9" t="s">
        <v>528</v>
      </c>
      <c r="D435" s="10"/>
      <c r="E435" s="9" t="s">
        <v>511</v>
      </c>
      <c r="F435" s="4"/>
      <c r="G435" s="9"/>
      <c r="H435" s="1"/>
      <c r="I435" s="1"/>
      <c r="J435" s="1"/>
      <c r="K435" s="1"/>
      <c r="L435" s="1"/>
    </row>
    <row r="436" spans="1:12" ht="60" hidden="1" x14ac:dyDescent="0.3">
      <c r="A436" s="1"/>
      <c r="B436" s="8" t="s">
        <v>529</v>
      </c>
      <c r="C436" s="9" t="s">
        <v>530</v>
      </c>
      <c r="D436" s="5"/>
      <c r="E436" s="9" t="s">
        <v>511</v>
      </c>
      <c r="F436" s="4"/>
      <c r="G436" s="9"/>
      <c r="H436" s="1"/>
      <c r="I436" s="1"/>
      <c r="J436" s="1"/>
      <c r="K436" s="1"/>
      <c r="L436" s="1"/>
    </row>
    <row r="437" spans="1:12" ht="24" hidden="1" x14ac:dyDescent="0.3">
      <c r="A437" s="1"/>
      <c r="B437" s="8">
        <v>15.11</v>
      </c>
      <c r="C437" s="9" t="s">
        <v>531</v>
      </c>
      <c r="D437" s="5"/>
      <c r="E437" s="9" t="s">
        <v>511</v>
      </c>
      <c r="F437" s="4"/>
      <c r="G437" s="9"/>
      <c r="H437" s="1"/>
      <c r="I437" s="1"/>
      <c r="J437" s="1"/>
      <c r="K437" s="1"/>
      <c r="L437" s="1"/>
    </row>
    <row r="438" spans="1:12" ht="24" hidden="1" x14ac:dyDescent="0.3">
      <c r="A438" s="1"/>
      <c r="B438" s="8">
        <v>15.12</v>
      </c>
      <c r="C438" s="9" t="s">
        <v>532</v>
      </c>
      <c r="D438" s="10"/>
      <c r="E438" s="9" t="s">
        <v>511</v>
      </c>
      <c r="F438" s="4"/>
      <c r="G438" s="9"/>
      <c r="H438" s="1"/>
      <c r="I438" s="1"/>
      <c r="J438" s="1"/>
      <c r="K438" s="1"/>
      <c r="L438" s="1"/>
    </row>
    <row r="439" spans="1:12" ht="24" hidden="1" x14ac:dyDescent="0.3">
      <c r="A439" s="1"/>
      <c r="B439" s="8">
        <v>15.13</v>
      </c>
      <c r="C439" s="9" t="s">
        <v>533</v>
      </c>
      <c r="D439" s="10"/>
      <c r="E439" s="9" t="s">
        <v>511</v>
      </c>
      <c r="F439" s="4"/>
      <c r="G439" s="9"/>
      <c r="H439" s="1"/>
      <c r="I439" s="1"/>
      <c r="J439" s="1"/>
      <c r="K439" s="1"/>
      <c r="L439" s="1"/>
    </row>
    <row r="440" spans="1:12" ht="24" hidden="1" x14ac:dyDescent="0.3">
      <c r="A440" s="1"/>
      <c r="B440" s="8" t="s">
        <v>534</v>
      </c>
      <c r="C440" s="9" t="s">
        <v>535</v>
      </c>
      <c r="D440" s="5"/>
      <c r="E440" s="9" t="s">
        <v>511</v>
      </c>
      <c r="F440" s="4"/>
      <c r="G440" s="9"/>
      <c r="H440" s="1"/>
      <c r="I440" s="1"/>
      <c r="J440" s="1"/>
      <c r="K440" s="1"/>
      <c r="L440" s="1"/>
    </row>
    <row r="441" spans="1:12" ht="24" hidden="1" x14ac:dyDescent="0.3">
      <c r="A441" s="1"/>
      <c r="B441" s="8">
        <v>15.14</v>
      </c>
      <c r="C441" s="9" t="s">
        <v>536</v>
      </c>
      <c r="D441" s="10"/>
      <c r="E441" s="9" t="s">
        <v>511</v>
      </c>
      <c r="F441" s="4"/>
      <c r="G441" s="9"/>
      <c r="H441" s="1"/>
      <c r="I441" s="1"/>
      <c r="J441" s="1"/>
      <c r="K441" s="1"/>
      <c r="L441" s="1"/>
    </row>
    <row r="442" spans="1:12" ht="13" hidden="1" x14ac:dyDescent="0.3">
      <c r="A442" s="1"/>
      <c r="B442" s="8">
        <v>15.15</v>
      </c>
      <c r="C442" s="9" t="s">
        <v>537</v>
      </c>
      <c r="D442" s="10"/>
      <c r="E442" s="9" t="s">
        <v>511</v>
      </c>
      <c r="F442" s="4"/>
      <c r="G442" s="9"/>
      <c r="H442" s="1"/>
      <c r="I442" s="1"/>
      <c r="J442" s="1"/>
      <c r="K442" s="1"/>
      <c r="L442" s="1"/>
    </row>
    <row r="443" spans="1:12" ht="36" hidden="1" x14ac:dyDescent="0.3">
      <c r="A443" s="1"/>
      <c r="B443" s="8" t="s">
        <v>538</v>
      </c>
      <c r="C443" s="9" t="s">
        <v>539</v>
      </c>
      <c r="D443" s="5"/>
      <c r="E443" s="9" t="s">
        <v>511</v>
      </c>
      <c r="F443" s="4"/>
      <c r="G443" s="9"/>
      <c r="H443" s="1"/>
      <c r="I443" s="1"/>
      <c r="J443" s="1"/>
      <c r="K443" s="1"/>
      <c r="L443" s="1"/>
    </row>
    <row r="444" spans="1:12" ht="24" hidden="1" x14ac:dyDescent="0.3">
      <c r="A444" s="1"/>
      <c r="B444" s="8">
        <v>15.16</v>
      </c>
      <c r="C444" s="9" t="s">
        <v>540</v>
      </c>
      <c r="D444" s="10"/>
      <c r="E444" s="9" t="s">
        <v>511</v>
      </c>
      <c r="F444" s="4"/>
      <c r="G444" s="9"/>
      <c r="H444" s="1"/>
      <c r="I444" s="1"/>
      <c r="J444" s="1"/>
      <c r="K444" s="1"/>
      <c r="L444" s="1"/>
    </row>
    <row r="445" spans="1:12" ht="13" hidden="1" x14ac:dyDescent="0.3">
      <c r="A445" s="1"/>
      <c r="B445" s="8" t="s">
        <v>541</v>
      </c>
      <c r="C445" s="9" t="s">
        <v>542</v>
      </c>
      <c r="D445" s="5"/>
      <c r="E445" s="9" t="s">
        <v>511</v>
      </c>
      <c r="F445" s="4"/>
      <c r="G445" s="9"/>
      <c r="H445" s="1"/>
      <c r="I445" s="1"/>
      <c r="J445" s="1"/>
      <c r="K445" s="1"/>
      <c r="L445" s="1"/>
    </row>
    <row r="446" spans="1:12" ht="36" hidden="1" x14ac:dyDescent="0.3">
      <c r="A446" s="1"/>
      <c r="B446" s="8">
        <v>15.17</v>
      </c>
      <c r="C446" s="9" t="s">
        <v>543</v>
      </c>
      <c r="D446" s="10"/>
      <c r="E446" s="9" t="s">
        <v>511</v>
      </c>
      <c r="F446" s="4"/>
      <c r="G446" s="9"/>
      <c r="H446" s="1"/>
      <c r="I446" s="1"/>
      <c r="J446" s="1"/>
      <c r="K446" s="1"/>
      <c r="L446" s="1"/>
    </row>
    <row r="447" spans="1:12" ht="24" hidden="1" x14ac:dyDescent="0.3">
      <c r="A447" s="1"/>
      <c r="B447" s="8">
        <v>15.18</v>
      </c>
      <c r="C447" s="9" t="s">
        <v>544</v>
      </c>
      <c r="D447" s="10"/>
      <c r="E447" s="9" t="s">
        <v>511</v>
      </c>
      <c r="F447" s="4"/>
      <c r="G447" s="9"/>
      <c r="H447" s="1"/>
      <c r="I447" s="1"/>
      <c r="J447" s="1"/>
      <c r="K447" s="1"/>
      <c r="L447" s="1"/>
    </row>
    <row r="448" spans="1:12" ht="48" hidden="1" x14ac:dyDescent="0.3">
      <c r="A448" s="1"/>
      <c r="B448" s="8">
        <v>15.19</v>
      </c>
      <c r="C448" s="9" t="s">
        <v>545</v>
      </c>
      <c r="D448" s="10"/>
      <c r="E448" s="9" t="s">
        <v>511</v>
      </c>
      <c r="F448" s="4"/>
      <c r="G448" s="9"/>
      <c r="H448" s="1"/>
      <c r="I448" s="1"/>
      <c r="J448" s="1"/>
      <c r="K448" s="1"/>
      <c r="L448" s="1"/>
    </row>
    <row r="449" spans="1:12" ht="120" hidden="1" x14ac:dyDescent="0.3">
      <c r="A449" s="1"/>
      <c r="B449" s="8">
        <v>16.100000000000001</v>
      </c>
      <c r="C449" s="9" t="s">
        <v>546</v>
      </c>
      <c r="D449" s="5"/>
      <c r="E449" s="9" t="s">
        <v>547</v>
      </c>
      <c r="F449" s="4"/>
      <c r="G449" s="9"/>
      <c r="H449" s="1"/>
      <c r="I449" s="1"/>
      <c r="J449" s="1"/>
      <c r="K449" s="1"/>
      <c r="L449" s="1"/>
    </row>
    <row r="450" spans="1:12" ht="84" hidden="1" x14ac:dyDescent="0.3">
      <c r="A450" s="1"/>
      <c r="B450" s="8">
        <v>16.2</v>
      </c>
      <c r="C450" s="9" t="s">
        <v>548</v>
      </c>
      <c r="D450" s="5"/>
      <c r="E450" s="9" t="s">
        <v>547</v>
      </c>
      <c r="F450" s="4"/>
      <c r="G450" s="9"/>
      <c r="H450" s="1"/>
      <c r="I450" s="1"/>
      <c r="J450" s="1"/>
      <c r="K450" s="1"/>
      <c r="L450" s="1"/>
    </row>
    <row r="451" spans="1:12" ht="36" hidden="1" x14ac:dyDescent="0.3">
      <c r="A451" s="1"/>
      <c r="B451" s="8">
        <v>16.3</v>
      </c>
      <c r="C451" s="9" t="s">
        <v>549</v>
      </c>
      <c r="D451" s="5"/>
      <c r="E451" s="9" t="s">
        <v>547</v>
      </c>
      <c r="F451" s="4"/>
      <c r="G451" s="9"/>
      <c r="H451" s="1"/>
      <c r="I451" s="1"/>
      <c r="J451" s="1"/>
      <c r="K451" s="1"/>
      <c r="L451" s="1"/>
    </row>
    <row r="452" spans="1:12" ht="36" hidden="1" x14ac:dyDescent="0.3">
      <c r="A452" s="1"/>
      <c r="B452" s="8">
        <v>16.399999999999999</v>
      </c>
      <c r="C452" s="9" t="s">
        <v>550</v>
      </c>
      <c r="D452" s="5"/>
      <c r="E452" s="9" t="s">
        <v>547</v>
      </c>
      <c r="F452" s="4"/>
      <c r="G452" s="9"/>
      <c r="H452" s="1"/>
      <c r="I452" s="1"/>
      <c r="J452" s="1"/>
      <c r="K452" s="1"/>
      <c r="L452" s="1"/>
    </row>
    <row r="453" spans="1:12" ht="48" hidden="1" x14ac:dyDescent="0.3">
      <c r="A453" s="1"/>
      <c r="B453" s="8">
        <v>16.5</v>
      </c>
      <c r="C453" s="9" t="s">
        <v>551</v>
      </c>
      <c r="D453" s="10"/>
      <c r="E453" s="9" t="s">
        <v>547</v>
      </c>
      <c r="F453" s="4"/>
      <c r="G453" s="9"/>
      <c r="H453" s="1"/>
      <c r="I453" s="1"/>
      <c r="J453" s="1"/>
      <c r="K453" s="1"/>
      <c r="L453" s="1"/>
    </row>
    <row r="454" spans="1:12" ht="60" hidden="1" x14ac:dyDescent="0.3">
      <c r="A454" s="1"/>
      <c r="B454" s="8">
        <v>16.600000000000001</v>
      </c>
      <c r="C454" s="9" t="s">
        <v>552</v>
      </c>
      <c r="D454" s="10"/>
      <c r="E454" s="9" t="s">
        <v>547</v>
      </c>
      <c r="F454" s="4"/>
      <c r="G454" s="9"/>
      <c r="H454" s="1"/>
      <c r="I454" s="1"/>
      <c r="J454" s="1"/>
      <c r="K454" s="1"/>
      <c r="L454" s="1"/>
    </row>
    <row r="455" spans="1:12" ht="48" hidden="1" x14ac:dyDescent="0.3">
      <c r="A455" s="1"/>
      <c r="B455" s="8">
        <v>16.7</v>
      </c>
      <c r="C455" s="9" t="s">
        <v>553</v>
      </c>
      <c r="D455" s="5"/>
      <c r="E455" s="9" t="s">
        <v>547</v>
      </c>
      <c r="F455" s="4"/>
      <c r="G455" s="9"/>
      <c r="H455" s="1"/>
      <c r="I455" s="1"/>
      <c r="J455" s="1"/>
      <c r="K455" s="1"/>
      <c r="L455" s="1"/>
    </row>
    <row r="456" spans="1:12" ht="36" hidden="1" x14ac:dyDescent="0.3">
      <c r="A456" s="1"/>
      <c r="B456" s="8">
        <v>16.8</v>
      </c>
      <c r="C456" s="9" t="s">
        <v>554</v>
      </c>
      <c r="D456" s="10"/>
      <c r="E456" s="9" t="s">
        <v>547</v>
      </c>
      <c r="F456" s="4"/>
      <c r="G456" s="9"/>
      <c r="H456" s="1"/>
      <c r="I456" s="1"/>
      <c r="J456" s="1"/>
      <c r="K456" s="1"/>
      <c r="L456" s="1"/>
    </row>
    <row r="457" spans="1:12" ht="36" hidden="1" x14ac:dyDescent="0.3">
      <c r="A457" s="1"/>
      <c r="B457" s="8">
        <v>16.899999999999999</v>
      </c>
      <c r="C457" s="9" t="s">
        <v>555</v>
      </c>
      <c r="D457" s="10"/>
      <c r="E457" s="9" t="s">
        <v>547</v>
      </c>
      <c r="F457" s="4"/>
      <c r="G457" s="9"/>
      <c r="H457" s="1"/>
      <c r="I457" s="1"/>
      <c r="J457" s="1"/>
      <c r="K457" s="1"/>
      <c r="L457" s="1"/>
    </row>
    <row r="458" spans="1:12" ht="24" hidden="1" x14ac:dyDescent="0.3">
      <c r="A458" s="1"/>
      <c r="B458" s="8">
        <v>16.100000000000001</v>
      </c>
      <c r="C458" s="9" t="s">
        <v>556</v>
      </c>
      <c r="D458" s="10"/>
      <c r="E458" s="9" t="s">
        <v>547</v>
      </c>
      <c r="F458" s="4"/>
      <c r="G458" s="9"/>
      <c r="H458" s="1"/>
      <c r="I458" s="1"/>
      <c r="J458" s="1"/>
      <c r="K458" s="1"/>
      <c r="L458" s="1"/>
    </row>
    <row r="459" spans="1:12" ht="84" hidden="1" x14ac:dyDescent="0.3">
      <c r="A459" s="1"/>
      <c r="B459" s="8" t="s">
        <v>557</v>
      </c>
      <c r="C459" s="9" t="s">
        <v>558</v>
      </c>
      <c r="D459" s="5"/>
      <c r="E459" s="9" t="s">
        <v>547</v>
      </c>
      <c r="F459" s="4"/>
      <c r="G459" s="9"/>
      <c r="H459" s="1"/>
      <c r="I459" s="1"/>
      <c r="J459" s="1"/>
      <c r="K459" s="1"/>
      <c r="L459" s="1"/>
    </row>
    <row r="460" spans="1:12" ht="24" hidden="1" x14ac:dyDescent="0.3">
      <c r="A460" s="1"/>
      <c r="B460" s="8">
        <v>16.11</v>
      </c>
      <c r="C460" s="9" t="s">
        <v>559</v>
      </c>
      <c r="D460" s="5"/>
      <c r="E460" s="9" t="s">
        <v>547</v>
      </c>
      <c r="F460" s="4"/>
      <c r="G460" s="9"/>
      <c r="H460" s="1"/>
      <c r="I460" s="1"/>
      <c r="J460" s="1"/>
      <c r="K460" s="1"/>
      <c r="L460" s="1"/>
    </row>
    <row r="461" spans="1:12" ht="48" hidden="1" x14ac:dyDescent="0.3">
      <c r="A461" s="1"/>
      <c r="B461" s="8">
        <v>16.12</v>
      </c>
      <c r="C461" s="9" t="s">
        <v>560</v>
      </c>
      <c r="D461" s="5"/>
      <c r="E461" s="9" t="s">
        <v>547</v>
      </c>
      <c r="F461" s="4"/>
      <c r="G461" s="9"/>
      <c r="H461" s="1"/>
      <c r="I461" s="1"/>
      <c r="J461" s="1"/>
      <c r="K461" s="1"/>
      <c r="L461" s="1"/>
    </row>
    <row r="462" spans="1:12" ht="36" hidden="1" x14ac:dyDescent="0.3">
      <c r="A462" s="1"/>
      <c r="B462" s="8" t="s">
        <v>561</v>
      </c>
      <c r="C462" s="9" t="s">
        <v>562</v>
      </c>
      <c r="D462" s="10"/>
      <c r="E462" s="9" t="s">
        <v>547</v>
      </c>
      <c r="F462" s="4"/>
      <c r="G462" s="9"/>
      <c r="H462" s="1"/>
      <c r="I462" s="1"/>
      <c r="J462" s="1"/>
      <c r="K462" s="1"/>
      <c r="L462" s="1"/>
    </row>
    <row r="463" spans="1:12" ht="13" hidden="1" x14ac:dyDescent="0.3">
      <c r="A463" s="1"/>
      <c r="B463" s="8" t="s">
        <v>563</v>
      </c>
      <c r="C463" s="9" t="s">
        <v>564</v>
      </c>
      <c r="D463" s="10"/>
      <c r="E463" s="9" t="s">
        <v>547</v>
      </c>
      <c r="F463" s="4"/>
      <c r="G463" s="9"/>
      <c r="H463" s="1"/>
      <c r="I463" s="1"/>
      <c r="J463" s="1"/>
      <c r="K463" s="1"/>
      <c r="L463" s="1"/>
    </row>
    <row r="464" spans="1:12" ht="13" hidden="1" x14ac:dyDescent="0.3">
      <c r="A464" s="1"/>
      <c r="B464" s="8" t="s">
        <v>565</v>
      </c>
      <c r="C464" s="9" t="s">
        <v>566</v>
      </c>
      <c r="D464" s="5"/>
      <c r="E464" s="9" t="s">
        <v>547</v>
      </c>
      <c r="F464" s="4"/>
      <c r="G464" s="9"/>
      <c r="H464" s="1"/>
      <c r="I464" s="1"/>
      <c r="J464" s="1"/>
      <c r="K464" s="1"/>
      <c r="L464" s="1"/>
    </row>
    <row r="465" spans="1:12" ht="36" hidden="1" x14ac:dyDescent="0.3">
      <c r="A465" s="1"/>
      <c r="B465" s="8">
        <v>16.13</v>
      </c>
      <c r="C465" s="9" t="s">
        <v>567</v>
      </c>
      <c r="D465" s="5"/>
      <c r="E465" s="9" t="s">
        <v>547</v>
      </c>
      <c r="F465" s="4"/>
      <c r="G465" s="9"/>
      <c r="H465" s="1"/>
      <c r="I465" s="1"/>
      <c r="J465" s="1"/>
      <c r="K465" s="1"/>
      <c r="L465" s="1"/>
    </row>
    <row r="466" spans="1:12" ht="36" x14ac:dyDescent="0.3">
      <c r="A466" s="1"/>
      <c r="B466" s="8">
        <v>17.100000000000001</v>
      </c>
      <c r="C466" s="9" t="s">
        <v>568</v>
      </c>
      <c r="D466" s="10" t="s">
        <v>569</v>
      </c>
      <c r="E466" s="9" t="s">
        <v>570</v>
      </c>
      <c r="F466" s="4" t="s">
        <v>12</v>
      </c>
      <c r="G466" s="5" t="s">
        <v>12</v>
      </c>
      <c r="H466" s="1"/>
      <c r="I466" s="1"/>
      <c r="J466" s="1"/>
      <c r="K466" s="1"/>
      <c r="L466" s="1"/>
    </row>
    <row r="467" spans="1:12" ht="36" x14ac:dyDescent="0.3">
      <c r="A467" s="1"/>
      <c r="B467" s="8" t="s">
        <v>571</v>
      </c>
      <c r="C467" s="9" t="s">
        <v>572</v>
      </c>
      <c r="D467" s="5" t="s">
        <v>573</v>
      </c>
      <c r="E467" s="9" t="s">
        <v>570</v>
      </c>
      <c r="F467" s="4" t="s">
        <v>12</v>
      </c>
      <c r="G467" s="5" t="s">
        <v>12</v>
      </c>
      <c r="H467" s="1"/>
      <c r="I467" s="1"/>
      <c r="J467" s="1"/>
      <c r="K467" s="1"/>
      <c r="L467" s="1"/>
    </row>
    <row r="468" spans="1:12" ht="36" x14ac:dyDescent="0.3">
      <c r="A468" s="1"/>
      <c r="B468" s="8">
        <v>17.2</v>
      </c>
      <c r="C468" s="9" t="s">
        <v>574</v>
      </c>
      <c r="D468" s="10" t="s">
        <v>569</v>
      </c>
      <c r="E468" s="9" t="s">
        <v>570</v>
      </c>
      <c r="F468" s="4" t="s">
        <v>12</v>
      </c>
      <c r="G468" s="5" t="s">
        <v>12</v>
      </c>
      <c r="H468" s="1"/>
      <c r="I468" s="1"/>
      <c r="J468" s="1"/>
      <c r="K468" s="1"/>
      <c r="L468" s="1"/>
    </row>
    <row r="469" spans="1:12" ht="36" x14ac:dyDescent="0.3">
      <c r="A469" s="1"/>
      <c r="B469" s="8" t="s">
        <v>575</v>
      </c>
      <c r="C469" s="9" t="s">
        <v>576</v>
      </c>
      <c r="D469" s="5" t="s">
        <v>573</v>
      </c>
      <c r="E469" s="9" t="s">
        <v>570</v>
      </c>
      <c r="F469" s="4" t="s">
        <v>12</v>
      </c>
      <c r="G469" s="5" t="s">
        <v>12</v>
      </c>
      <c r="H469" s="1"/>
      <c r="I469" s="1"/>
      <c r="J469" s="1"/>
      <c r="K469" s="1"/>
      <c r="L469" s="1"/>
    </row>
    <row r="470" spans="1:12" ht="36" x14ac:dyDescent="0.3">
      <c r="A470" s="1"/>
      <c r="B470" s="8">
        <v>17.3</v>
      </c>
      <c r="C470" s="9" t="s">
        <v>577</v>
      </c>
      <c r="D470" s="10" t="s">
        <v>569</v>
      </c>
      <c r="E470" s="9" t="s">
        <v>570</v>
      </c>
      <c r="F470" s="4" t="s">
        <v>12</v>
      </c>
      <c r="G470" s="5" t="s">
        <v>12</v>
      </c>
      <c r="H470" s="1"/>
      <c r="I470" s="1"/>
      <c r="J470" s="1"/>
      <c r="K470" s="1"/>
      <c r="L470" s="1"/>
    </row>
    <row r="471" spans="1:12" ht="36" x14ac:dyDescent="0.3">
      <c r="A471" s="1"/>
      <c r="B471" s="8" t="s">
        <v>578</v>
      </c>
      <c r="C471" s="9" t="s">
        <v>579</v>
      </c>
      <c r="D471" s="5" t="s">
        <v>573</v>
      </c>
      <c r="E471" s="9" t="s">
        <v>570</v>
      </c>
      <c r="F471" s="4" t="s">
        <v>12</v>
      </c>
      <c r="G471" s="5" t="s">
        <v>12</v>
      </c>
      <c r="H471" s="1"/>
      <c r="I471" s="1"/>
      <c r="J471" s="1"/>
      <c r="K471" s="1"/>
      <c r="L471" s="1"/>
    </row>
    <row r="472" spans="1:12" ht="48" x14ac:dyDescent="0.3">
      <c r="A472" s="1"/>
      <c r="B472" s="8">
        <v>17.399999999999999</v>
      </c>
      <c r="C472" s="9" t="s">
        <v>580</v>
      </c>
      <c r="D472" s="10" t="s">
        <v>569</v>
      </c>
      <c r="E472" s="9" t="s">
        <v>570</v>
      </c>
      <c r="F472" s="4" t="s">
        <v>12</v>
      </c>
      <c r="G472" s="5" t="s">
        <v>12</v>
      </c>
      <c r="H472" s="1"/>
      <c r="I472" s="1"/>
      <c r="J472" s="1"/>
      <c r="K472" s="1"/>
      <c r="L472" s="1"/>
    </row>
    <row r="473" spans="1:12" ht="48" x14ac:dyDescent="0.3">
      <c r="A473" s="1"/>
      <c r="B473" s="8" t="s">
        <v>581</v>
      </c>
      <c r="C473" s="9" t="s">
        <v>582</v>
      </c>
      <c r="D473" s="5" t="s">
        <v>573</v>
      </c>
      <c r="E473" s="9" t="s">
        <v>570</v>
      </c>
      <c r="F473" s="4" t="s">
        <v>12</v>
      </c>
      <c r="G473" s="5" t="s">
        <v>12</v>
      </c>
      <c r="H473" s="1"/>
      <c r="I473" s="1"/>
      <c r="J473" s="1"/>
      <c r="K473" s="1"/>
      <c r="L473" s="1"/>
    </row>
    <row r="474" spans="1:12" ht="60" x14ac:dyDescent="0.3">
      <c r="A474" s="1"/>
      <c r="B474" s="8">
        <v>17.5</v>
      </c>
      <c r="C474" s="9" t="s">
        <v>583</v>
      </c>
      <c r="D474" s="10" t="s">
        <v>569</v>
      </c>
      <c r="E474" s="9" t="s">
        <v>570</v>
      </c>
      <c r="F474" s="4" t="s">
        <v>12</v>
      </c>
      <c r="G474" s="5" t="s">
        <v>12</v>
      </c>
      <c r="H474" s="1"/>
      <c r="I474" s="1"/>
      <c r="J474" s="1"/>
      <c r="K474" s="1"/>
      <c r="L474" s="1"/>
    </row>
    <row r="475" spans="1:12" ht="48" x14ac:dyDescent="0.3">
      <c r="A475" s="1"/>
      <c r="B475" s="8" t="s">
        <v>584</v>
      </c>
      <c r="C475" s="9" t="s">
        <v>585</v>
      </c>
      <c r="D475" s="5" t="s">
        <v>573</v>
      </c>
      <c r="E475" s="9" t="s">
        <v>570</v>
      </c>
      <c r="F475" s="4" t="s">
        <v>12</v>
      </c>
      <c r="G475" s="5" t="s">
        <v>12</v>
      </c>
      <c r="H475" s="1"/>
      <c r="I475" s="1"/>
      <c r="J475" s="1"/>
      <c r="K475" s="1"/>
      <c r="L475" s="1"/>
    </row>
    <row r="476" spans="1:12" ht="36" x14ac:dyDescent="0.3">
      <c r="A476" s="1"/>
      <c r="B476" s="8">
        <v>17.600000000000001</v>
      </c>
      <c r="C476" s="9" t="s">
        <v>586</v>
      </c>
      <c r="D476" s="5" t="s">
        <v>573</v>
      </c>
      <c r="E476" s="9" t="s">
        <v>570</v>
      </c>
      <c r="F476" s="4" t="s">
        <v>12</v>
      </c>
      <c r="G476" s="5" t="s">
        <v>12</v>
      </c>
      <c r="H476" s="1"/>
      <c r="I476" s="1"/>
      <c r="J476" s="1"/>
      <c r="K476" s="1"/>
      <c r="L476" s="1"/>
    </row>
    <row r="477" spans="1:12" ht="24" hidden="1" x14ac:dyDescent="0.3">
      <c r="A477" s="1"/>
      <c r="B477" s="8">
        <v>17.7</v>
      </c>
      <c r="C477" s="9" t="s">
        <v>587</v>
      </c>
      <c r="D477" s="5"/>
      <c r="E477" s="9" t="s">
        <v>570</v>
      </c>
      <c r="F477" s="4"/>
      <c r="G477" s="9"/>
      <c r="H477" s="1"/>
      <c r="I477" s="1"/>
      <c r="J477" s="1"/>
      <c r="K477" s="1"/>
      <c r="L477" s="1"/>
    </row>
    <row r="478" spans="1:12" ht="36" hidden="1" x14ac:dyDescent="0.3">
      <c r="A478" s="1"/>
      <c r="B478" s="8">
        <v>17.8</v>
      </c>
      <c r="C478" s="9" t="s">
        <v>588</v>
      </c>
      <c r="D478" s="10"/>
      <c r="E478" s="9" t="s">
        <v>570</v>
      </c>
      <c r="F478" s="4"/>
      <c r="G478" s="9"/>
      <c r="H478" s="1"/>
      <c r="I478" s="1"/>
      <c r="J478" s="1"/>
      <c r="K478" s="1"/>
      <c r="L478" s="1"/>
    </row>
    <row r="479" spans="1:12" ht="96" hidden="1" x14ac:dyDescent="0.3">
      <c r="A479" s="1"/>
      <c r="B479" s="8">
        <v>17.899999999999999</v>
      </c>
      <c r="C479" s="9" t="s">
        <v>589</v>
      </c>
      <c r="D479" s="5"/>
      <c r="E479" s="9" t="s">
        <v>570</v>
      </c>
      <c r="F479" s="4"/>
      <c r="G479" s="9"/>
      <c r="H479" s="1"/>
      <c r="I479" s="1"/>
      <c r="J479" s="1"/>
      <c r="K479" s="1"/>
      <c r="L479" s="1"/>
    </row>
    <row r="480" spans="1:12" ht="84" hidden="1" x14ac:dyDescent="0.3">
      <c r="A480" s="1"/>
      <c r="B480" s="8">
        <v>17.11</v>
      </c>
      <c r="C480" s="9" t="s">
        <v>590</v>
      </c>
      <c r="D480" s="5"/>
      <c r="E480" s="9" t="s">
        <v>570</v>
      </c>
      <c r="F480" s="4"/>
      <c r="G480" s="9"/>
      <c r="H480" s="1"/>
      <c r="I480" s="1"/>
      <c r="J480" s="1"/>
      <c r="K480" s="1"/>
      <c r="L480" s="1"/>
    </row>
    <row r="481" spans="1:12" ht="96" hidden="1" x14ac:dyDescent="0.3">
      <c r="A481" s="1"/>
      <c r="B481" s="8">
        <v>17.12</v>
      </c>
      <c r="C481" s="9" t="s">
        <v>591</v>
      </c>
      <c r="D481" s="5"/>
      <c r="E481" s="9" t="s">
        <v>570</v>
      </c>
      <c r="F481" s="4"/>
      <c r="G481" s="9"/>
      <c r="H481" s="1"/>
      <c r="I481" s="1"/>
      <c r="J481" s="1"/>
      <c r="K481" s="1"/>
      <c r="L481" s="1"/>
    </row>
    <row r="482" spans="1:12" ht="36" hidden="1" x14ac:dyDescent="0.3">
      <c r="A482" s="1"/>
      <c r="B482" s="8">
        <v>18.100000000000001</v>
      </c>
      <c r="C482" s="9" t="s">
        <v>592</v>
      </c>
      <c r="D482" s="5"/>
      <c r="E482" s="262" t="s">
        <v>593</v>
      </c>
      <c r="F482" s="263"/>
      <c r="G482" s="263"/>
      <c r="H482" s="1"/>
      <c r="I482" s="1"/>
      <c r="J482" s="1"/>
      <c r="K482" s="1"/>
      <c r="L482" s="1"/>
    </row>
    <row r="483" spans="1:12" ht="24" hidden="1" x14ac:dyDescent="0.3">
      <c r="A483" s="1"/>
      <c r="B483" s="8" t="s">
        <v>594</v>
      </c>
      <c r="C483" s="9" t="s">
        <v>595</v>
      </c>
      <c r="D483" s="10"/>
      <c r="E483" s="262" t="s">
        <v>593</v>
      </c>
      <c r="F483" s="263"/>
      <c r="G483" s="263"/>
      <c r="H483" s="1"/>
      <c r="I483" s="1"/>
      <c r="J483" s="1"/>
      <c r="K483" s="1"/>
      <c r="L483" s="1"/>
    </row>
    <row r="484" spans="1:12" ht="13" hidden="1" x14ac:dyDescent="0.3">
      <c r="A484" s="1"/>
      <c r="B484" s="8" t="s">
        <v>596</v>
      </c>
      <c r="C484" s="9" t="s">
        <v>597</v>
      </c>
      <c r="D484" s="10"/>
      <c r="E484" s="262" t="s">
        <v>593</v>
      </c>
      <c r="F484" s="263"/>
      <c r="G484" s="263"/>
      <c r="H484" s="1"/>
      <c r="I484" s="1"/>
      <c r="J484" s="1"/>
      <c r="K484" s="1"/>
      <c r="L484" s="1"/>
    </row>
    <row r="485" spans="1:12" ht="13" hidden="1" x14ac:dyDescent="0.3">
      <c r="A485" s="1"/>
      <c r="B485" s="8" t="s">
        <v>598</v>
      </c>
      <c r="C485" s="9" t="s">
        <v>599</v>
      </c>
      <c r="D485" s="10"/>
      <c r="E485" s="262" t="s">
        <v>593</v>
      </c>
      <c r="F485" s="263"/>
      <c r="G485" s="263"/>
      <c r="H485" s="1"/>
      <c r="I485" s="1"/>
      <c r="J485" s="1"/>
      <c r="K485" s="1"/>
      <c r="L485" s="1"/>
    </row>
    <row r="486" spans="1:12" ht="36" hidden="1" x14ac:dyDescent="0.3">
      <c r="A486" s="1"/>
      <c r="B486" s="8">
        <v>18.2</v>
      </c>
      <c r="C486" s="9" t="s">
        <v>600</v>
      </c>
      <c r="D486" s="5"/>
      <c r="E486" s="262" t="s">
        <v>593</v>
      </c>
      <c r="F486" s="263"/>
      <c r="G486" s="263"/>
      <c r="H486" s="1"/>
      <c r="I486" s="1"/>
      <c r="J486" s="1"/>
      <c r="K486" s="1"/>
      <c r="L486" s="1"/>
    </row>
    <row r="487" spans="1:12" ht="60" hidden="1" x14ac:dyDescent="0.3">
      <c r="A487" s="1"/>
      <c r="B487" s="8">
        <v>18.3</v>
      </c>
      <c r="C487" s="9" t="s">
        <v>601</v>
      </c>
      <c r="D487" s="5"/>
      <c r="E487" s="262" t="s">
        <v>593</v>
      </c>
      <c r="F487" s="263"/>
      <c r="G487" s="263"/>
      <c r="H487" s="1"/>
      <c r="I487" s="1"/>
      <c r="J487" s="1"/>
      <c r="K487" s="1"/>
      <c r="L487" s="1"/>
    </row>
    <row r="488" spans="1:12" ht="24" hidden="1" x14ac:dyDescent="0.3">
      <c r="A488" s="1"/>
      <c r="B488" s="8">
        <v>18.399999999999999</v>
      </c>
      <c r="C488" s="9" t="s">
        <v>602</v>
      </c>
      <c r="D488" s="10"/>
      <c r="E488" s="262" t="s">
        <v>593</v>
      </c>
      <c r="F488" s="263"/>
      <c r="G488" s="263"/>
      <c r="H488" s="1"/>
      <c r="I488" s="1"/>
      <c r="J488" s="1"/>
      <c r="K488" s="1"/>
      <c r="L488" s="1"/>
    </row>
    <row r="489" spans="1:12" ht="36" hidden="1" x14ac:dyDescent="0.3">
      <c r="A489" s="1"/>
      <c r="B489" s="8" t="s">
        <v>603</v>
      </c>
      <c r="C489" s="9" t="s">
        <v>604</v>
      </c>
      <c r="D489" s="5"/>
      <c r="E489" s="262" t="s">
        <v>593</v>
      </c>
      <c r="F489" s="263"/>
      <c r="G489" s="263"/>
      <c r="H489" s="1"/>
      <c r="I489" s="1"/>
      <c r="J489" s="1"/>
      <c r="K489" s="1"/>
      <c r="L489" s="1"/>
    </row>
    <row r="490" spans="1:12" ht="24" hidden="1" x14ac:dyDescent="0.3">
      <c r="A490" s="1"/>
      <c r="B490" s="8">
        <v>18.5</v>
      </c>
      <c r="C490" s="9" t="s">
        <v>605</v>
      </c>
      <c r="D490" s="10"/>
      <c r="E490" s="262" t="s">
        <v>593</v>
      </c>
      <c r="F490" s="263"/>
      <c r="G490" s="263"/>
      <c r="H490" s="1"/>
      <c r="I490" s="1"/>
      <c r="J490" s="1"/>
      <c r="K490" s="1"/>
      <c r="L490" s="1"/>
    </row>
    <row r="491" spans="1:12" ht="72" hidden="1" x14ac:dyDescent="0.3">
      <c r="A491" s="1"/>
      <c r="B491" s="8" t="s">
        <v>606</v>
      </c>
      <c r="C491" s="9" t="s">
        <v>607</v>
      </c>
      <c r="D491" s="5"/>
      <c r="E491" s="262" t="s">
        <v>593</v>
      </c>
      <c r="F491" s="263"/>
      <c r="G491" s="263"/>
      <c r="H491" s="1"/>
      <c r="I491" s="1"/>
      <c r="J491" s="1"/>
      <c r="K491" s="1"/>
      <c r="L491" s="1"/>
    </row>
    <row r="492" spans="1:12" ht="13" hidden="1" x14ac:dyDescent="0.3">
      <c r="A492" s="1"/>
      <c r="B492" s="8">
        <v>18.600000000000001</v>
      </c>
      <c r="C492" s="9" t="s">
        <v>608</v>
      </c>
      <c r="D492" s="10"/>
      <c r="E492" s="262" t="s">
        <v>593</v>
      </c>
      <c r="F492" s="263"/>
      <c r="G492" s="263"/>
      <c r="H492" s="1"/>
      <c r="I492" s="1"/>
      <c r="J492" s="1"/>
      <c r="K492" s="1"/>
      <c r="L492" s="1"/>
    </row>
    <row r="493" spans="1:12" ht="36" hidden="1" x14ac:dyDescent="0.3">
      <c r="A493" s="1"/>
      <c r="B493" s="8" t="s">
        <v>609</v>
      </c>
      <c r="C493" s="9" t="s">
        <v>610</v>
      </c>
      <c r="D493" s="5"/>
      <c r="E493" s="262" t="s">
        <v>593</v>
      </c>
      <c r="F493" s="263"/>
      <c r="G493" s="263"/>
      <c r="H493" s="1"/>
      <c r="I493" s="1"/>
      <c r="J493" s="1"/>
      <c r="K493" s="1"/>
      <c r="L493" s="1"/>
    </row>
    <row r="494" spans="1:12" ht="13" hidden="1" x14ac:dyDescent="0.3">
      <c r="A494" s="1"/>
      <c r="B494" s="8">
        <v>18.7</v>
      </c>
      <c r="C494" s="9" t="s">
        <v>611</v>
      </c>
      <c r="D494" s="10"/>
      <c r="E494" s="262" t="s">
        <v>593</v>
      </c>
      <c r="F494" s="263"/>
      <c r="G494" s="263"/>
      <c r="H494" s="1"/>
      <c r="I494" s="1"/>
      <c r="J494" s="1"/>
      <c r="K494" s="1"/>
      <c r="L494" s="1"/>
    </row>
    <row r="495" spans="1:12" ht="36" hidden="1" x14ac:dyDescent="0.3">
      <c r="A495" s="1"/>
      <c r="B495" s="8" t="s">
        <v>612</v>
      </c>
      <c r="C495" s="9" t="s">
        <v>613</v>
      </c>
      <c r="D495" s="5"/>
      <c r="E495" s="262" t="s">
        <v>593</v>
      </c>
      <c r="F495" s="263"/>
      <c r="G495" s="263"/>
      <c r="H495" s="1"/>
      <c r="I495" s="1"/>
      <c r="J495" s="1"/>
      <c r="K495" s="1"/>
      <c r="L495" s="1"/>
    </row>
    <row r="496" spans="1:12" ht="13" hidden="1" x14ac:dyDescent="0.3">
      <c r="A496" s="1"/>
      <c r="B496" s="8">
        <v>18.8</v>
      </c>
      <c r="C496" s="9" t="s">
        <v>614</v>
      </c>
      <c r="D496" s="10"/>
      <c r="E496" s="262" t="s">
        <v>593</v>
      </c>
      <c r="F496" s="263"/>
      <c r="G496" s="263"/>
      <c r="H496" s="1"/>
      <c r="I496" s="1"/>
      <c r="J496" s="1"/>
      <c r="K496" s="1"/>
      <c r="L496" s="1"/>
    </row>
    <row r="497" spans="1:12" ht="60" hidden="1" x14ac:dyDescent="0.3">
      <c r="A497" s="1"/>
      <c r="B497" s="8" t="s">
        <v>615</v>
      </c>
      <c r="C497" s="9" t="s">
        <v>616</v>
      </c>
      <c r="D497" s="5"/>
      <c r="E497" s="262" t="s">
        <v>593</v>
      </c>
      <c r="F497" s="263"/>
      <c r="G497" s="263"/>
      <c r="H497" s="1"/>
      <c r="I497" s="1"/>
      <c r="J497" s="1"/>
      <c r="K497" s="1"/>
      <c r="L497" s="1"/>
    </row>
    <row r="498" spans="1:12" ht="36" hidden="1" x14ac:dyDescent="0.3">
      <c r="A498" s="1"/>
      <c r="B498" s="8">
        <v>18.899999999999999</v>
      </c>
      <c r="C498" s="9" t="s">
        <v>617</v>
      </c>
      <c r="D498" s="5"/>
      <c r="E498" s="262" t="s">
        <v>593</v>
      </c>
      <c r="F498" s="263"/>
      <c r="G498" s="263"/>
      <c r="H498" s="1"/>
      <c r="I498" s="1"/>
      <c r="J498" s="1"/>
      <c r="K498" s="1"/>
      <c r="L498" s="1"/>
    </row>
    <row r="499" spans="1:12" ht="24" hidden="1" x14ac:dyDescent="0.3">
      <c r="A499" s="1"/>
      <c r="B499" s="8">
        <v>18.100000000000001</v>
      </c>
      <c r="C499" s="9" t="s">
        <v>618</v>
      </c>
      <c r="D499" s="5"/>
      <c r="E499" s="262" t="s">
        <v>593</v>
      </c>
      <c r="F499" s="263"/>
      <c r="G499" s="263"/>
      <c r="H499" s="1"/>
      <c r="I499" s="1"/>
      <c r="J499" s="1"/>
      <c r="K499" s="1"/>
      <c r="L499" s="1"/>
    </row>
    <row r="500" spans="1:12" ht="36" hidden="1" x14ac:dyDescent="0.3">
      <c r="A500" s="1"/>
      <c r="B500" s="8">
        <v>18.11</v>
      </c>
      <c r="C500" s="9" t="s">
        <v>619</v>
      </c>
      <c r="D500" s="5"/>
      <c r="E500" s="262" t="s">
        <v>593</v>
      </c>
      <c r="F500" s="263"/>
      <c r="G500" s="263"/>
      <c r="H500" s="1"/>
      <c r="I500" s="1"/>
      <c r="J500" s="1"/>
      <c r="K500" s="1"/>
      <c r="L500" s="1"/>
    </row>
    <row r="501" spans="1:12" ht="24" hidden="1" x14ac:dyDescent="0.3">
      <c r="A501" s="1"/>
      <c r="B501" s="8">
        <v>18.12</v>
      </c>
      <c r="C501" s="9" t="s">
        <v>620</v>
      </c>
      <c r="D501" s="5"/>
      <c r="E501" s="262" t="s">
        <v>593</v>
      </c>
      <c r="F501" s="263"/>
      <c r="G501" s="263"/>
      <c r="H501" s="1"/>
      <c r="I501" s="1"/>
      <c r="J501" s="1"/>
      <c r="K501" s="1"/>
      <c r="L501" s="1"/>
    </row>
    <row r="502" spans="1:12" ht="24" hidden="1" x14ac:dyDescent="0.3">
      <c r="A502" s="1"/>
      <c r="B502" s="8">
        <v>18.13</v>
      </c>
      <c r="C502" s="9" t="s">
        <v>621</v>
      </c>
      <c r="D502" s="10"/>
      <c r="E502" s="262" t="s">
        <v>593</v>
      </c>
      <c r="F502" s="263"/>
      <c r="G502" s="263"/>
      <c r="H502" s="1"/>
      <c r="I502" s="1"/>
      <c r="J502" s="1"/>
      <c r="K502" s="1"/>
      <c r="L502" s="1"/>
    </row>
    <row r="503" spans="1:12" ht="36" hidden="1" x14ac:dyDescent="0.3">
      <c r="A503" s="1"/>
      <c r="B503" s="8" t="s">
        <v>622</v>
      </c>
      <c r="C503" s="9" t="s">
        <v>623</v>
      </c>
      <c r="D503" s="5"/>
      <c r="E503" s="262" t="s">
        <v>593</v>
      </c>
      <c r="F503" s="263"/>
      <c r="G503" s="263"/>
      <c r="H503" s="1"/>
      <c r="I503" s="1"/>
      <c r="J503" s="1"/>
      <c r="K503" s="1"/>
      <c r="L503" s="1"/>
    </row>
    <row r="504" spans="1:12" ht="36" hidden="1" x14ac:dyDescent="0.3">
      <c r="A504" s="1"/>
      <c r="B504" s="8">
        <v>18.14</v>
      </c>
      <c r="C504" s="9" t="s">
        <v>624</v>
      </c>
      <c r="D504" s="10"/>
      <c r="E504" s="262" t="s">
        <v>593</v>
      </c>
      <c r="F504" s="263"/>
      <c r="G504" s="263"/>
      <c r="H504" s="1"/>
      <c r="I504" s="1"/>
      <c r="J504" s="1"/>
      <c r="K504" s="1"/>
      <c r="L504" s="1"/>
    </row>
    <row r="505" spans="1:12" ht="36" hidden="1" x14ac:dyDescent="0.3">
      <c r="A505" s="1"/>
      <c r="B505" s="8" t="s">
        <v>625</v>
      </c>
      <c r="C505" s="9" t="s">
        <v>626</v>
      </c>
      <c r="D505" s="5"/>
      <c r="E505" s="262" t="s">
        <v>593</v>
      </c>
      <c r="F505" s="263"/>
      <c r="G505" s="263"/>
      <c r="H505" s="1"/>
      <c r="I505" s="1"/>
      <c r="J505" s="1"/>
      <c r="K505" s="1"/>
      <c r="L505" s="1"/>
    </row>
    <row r="506" spans="1:12" ht="13" hidden="1" x14ac:dyDescent="0.3">
      <c r="A506" s="1"/>
      <c r="B506" s="8">
        <v>18.149999999999999</v>
      </c>
      <c r="C506" s="9" t="s">
        <v>627</v>
      </c>
      <c r="D506" s="10"/>
      <c r="E506" s="262" t="s">
        <v>593</v>
      </c>
      <c r="F506" s="263"/>
      <c r="G506" s="263"/>
      <c r="H506" s="1"/>
      <c r="I506" s="1"/>
      <c r="J506" s="1"/>
      <c r="K506" s="1"/>
      <c r="L506" s="1"/>
    </row>
    <row r="507" spans="1:12" ht="24" hidden="1" x14ac:dyDescent="0.3">
      <c r="A507" s="1"/>
      <c r="B507" s="8" t="s">
        <v>628</v>
      </c>
      <c r="C507" s="9" t="s">
        <v>629</v>
      </c>
      <c r="D507" s="5"/>
      <c r="E507" s="262" t="s">
        <v>593</v>
      </c>
      <c r="F507" s="263"/>
      <c r="G507" s="263"/>
      <c r="H507" s="1"/>
      <c r="I507" s="1"/>
      <c r="J507" s="1"/>
      <c r="K507" s="1"/>
      <c r="L507" s="1"/>
    </row>
    <row r="508" spans="1:12" ht="60" hidden="1" x14ac:dyDescent="0.3">
      <c r="A508" s="1"/>
      <c r="B508" s="8">
        <v>18.16</v>
      </c>
      <c r="C508" s="9" t="s">
        <v>630</v>
      </c>
      <c r="D508" s="5"/>
      <c r="E508" s="262" t="s">
        <v>593</v>
      </c>
      <c r="F508" s="263"/>
      <c r="G508" s="263"/>
      <c r="H508" s="1"/>
      <c r="I508" s="1"/>
      <c r="J508" s="1"/>
      <c r="K508" s="1"/>
      <c r="L508" s="1"/>
    </row>
    <row r="509" spans="1:12" ht="60" hidden="1" x14ac:dyDescent="0.3">
      <c r="A509" s="1"/>
      <c r="B509" s="8">
        <v>18.170000000000002</v>
      </c>
      <c r="C509" s="9" t="s">
        <v>631</v>
      </c>
      <c r="D509" s="5"/>
      <c r="E509" s="262" t="s">
        <v>593</v>
      </c>
      <c r="F509" s="263"/>
      <c r="G509" s="263"/>
      <c r="H509" s="1"/>
      <c r="I509" s="1"/>
      <c r="J509" s="1"/>
      <c r="K509" s="1"/>
      <c r="L509" s="1"/>
    </row>
    <row r="510" spans="1:12" ht="84" hidden="1" x14ac:dyDescent="0.3">
      <c r="A510" s="1"/>
      <c r="B510" s="8">
        <v>18.18</v>
      </c>
      <c r="C510" s="9" t="s">
        <v>632</v>
      </c>
      <c r="D510" s="5"/>
      <c r="E510" s="262" t="s">
        <v>593</v>
      </c>
      <c r="F510" s="263"/>
      <c r="G510" s="263"/>
      <c r="H510" s="1"/>
      <c r="I510" s="1"/>
      <c r="J510" s="1"/>
      <c r="K510" s="1"/>
      <c r="L510" s="1"/>
    </row>
    <row r="511" spans="1:12" ht="60" x14ac:dyDescent="0.3">
      <c r="A511" s="1"/>
      <c r="B511" s="8">
        <v>19.100000000000001</v>
      </c>
      <c r="C511" s="9" t="s">
        <v>633</v>
      </c>
      <c r="D511" s="12"/>
      <c r="E511" s="9" t="s">
        <v>634</v>
      </c>
      <c r="F511" s="4" t="s">
        <v>12</v>
      </c>
      <c r="G511" s="5"/>
      <c r="H511" s="1"/>
      <c r="I511" s="1"/>
      <c r="J511" s="1"/>
      <c r="K511" s="1"/>
      <c r="L511" s="1"/>
    </row>
    <row r="512" spans="1:12" ht="72" x14ac:dyDescent="0.3">
      <c r="A512" s="1"/>
      <c r="B512" s="8" t="s">
        <v>635</v>
      </c>
      <c r="C512" s="9" t="s">
        <v>636</v>
      </c>
      <c r="D512" s="5" t="s">
        <v>637</v>
      </c>
      <c r="E512" s="9" t="s">
        <v>634</v>
      </c>
      <c r="F512" s="4" t="s">
        <v>12</v>
      </c>
      <c r="G512" s="5" t="s">
        <v>12</v>
      </c>
      <c r="H512" s="1"/>
      <c r="I512" s="1"/>
      <c r="J512" s="1"/>
      <c r="K512" s="1"/>
      <c r="L512" s="1"/>
    </row>
    <row r="513" spans="1:12" ht="72" x14ac:dyDescent="0.3">
      <c r="A513" s="1"/>
      <c r="B513" s="8" t="s">
        <v>1391</v>
      </c>
      <c r="C513" s="9" t="s">
        <v>638</v>
      </c>
      <c r="D513" s="5" t="s">
        <v>639</v>
      </c>
      <c r="E513" s="9" t="s">
        <v>634</v>
      </c>
      <c r="F513" s="4" t="s">
        <v>12</v>
      </c>
      <c r="G513" s="5" t="s">
        <v>12</v>
      </c>
      <c r="H513" s="1"/>
      <c r="I513" s="1"/>
      <c r="J513" s="1"/>
      <c r="K513" s="1"/>
      <c r="L513" s="1"/>
    </row>
    <row r="514" spans="1:12" ht="132" x14ac:dyDescent="0.3">
      <c r="A514" s="1"/>
      <c r="B514" s="8" t="s">
        <v>640</v>
      </c>
      <c r="C514" s="9" t="s">
        <v>641</v>
      </c>
      <c r="D514" s="5" t="s">
        <v>642</v>
      </c>
      <c r="E514" s="9" t="s">
        <v>634</v>
      </c>
      <c r="F514" s="4" t="s">
        <v>12</v>
      </c>
      <c r="G514" s="5" t="s">
        <v>12</v>
      </c>
      <c r="H514" s="1"/>
      <c r="I514" s="1"/>
      <c r="J514" s="1"/>
      <c r="K514" s="1"/>
      <c r="L514" s="1"/>
    </row>
    <row r="515" spans="1:12" ht="60" x14ac:dyDescent="0.3">
      <c r="A515" s="1"/>
      <c r="B515" s="8" t="s">
        <v>643</v>
      </c>
      <c r="C515" s="9" t="s">
        <v>644</v>
      </c>
      <c r="D515" s="5" t="s">
        <v>645</v>
      </c>
      <c r="E515" s="9" t="s">
        <v>634</v>
      </c>
      <c r="F515" s="4" t="s">
        <v>12</v>
      </c>
      <c r="G515" s="5" t="s">
        <v>12</v>
      </c>
      <c r="H515" s="1"/>
      <c r="I515" s="1"/>
      <c r="J515" s="1"/>
      <c r="K515" s="1"/>
      <c r="L515" s="1"/>
    </row>
    <row r="516" spans="1:12" ht="84" x14ac:dyDescent="0.3">
      <c r="A516" s="1"/>
      <c r="B516" s="8" t="s">
        <v>646</v>
      </c>
      <c r="C516" s="9" t="s">
        <v>647</v>
      </c>
      <c r="D516" s="5" t="s">
        <v>648</v>
      </c>
      <c r="E516" s="9" t="s">
        <v>634</v>
      </c>
      <c r="F516" s="4" t="s">
        <v>12</v>
      </c>
      <c r="G516" s="5" t="s">
        <v>12</v>
      </c>
      <c r="H516" s="1"/>
      <c r="I516" s="1"/>
      <c r="J516" s="1"/>
      <c r="K516" s="1"/>
      <c r="L516" s="1"/>
    </row>
    <row r="517" spans="1:12" ht="60" x14ac:dyDescent="0.3">
      <c r="A517" s="1"/>
      <c r="B517" s="8">
        <v>19.2</v>
      </c>
      <c r="C517" s="9" t="s">
        <v>649</v>
      </c>
      <c r="D517" s="5" t="s">
        <v>650</v>
      </c>
      <c r="E517" s="9" t="s">
        <v>634</v>
      </c>
      <c r="F517" s="4" t="s">
        <v>12</v>
      </c>
      <c r="G517" s="5" t="s">
        <v>12</v>
      </c>
      <c r="H517" s="1"/>
      <c r="I517" s="1"/>
      <c r="J517" s="1"/>
      <c r="K517" s="1"/>
      <c r="L517" s="1"/>
    </row>
    <row r="518" spans="1:12" ht="96" x14ac:dyDescent="0.3">
      <c r="A518" s="1"/>
      <c r="B518" s="8" t="s">
        <v>651</v>
      </c>
      <c r="C518" s="9" t="s">
        <v>652</v>
      </c>
      <c r="D518" s="5" t="s">
        <v>653</v>
      </c>
      <c r="E518" s="9" t="s">
        <v>634</v>
      </c>
      <c r="F518" s="4" t="s">
        <v>12</v>
      </c>
      <c r="G518" s="5" t="s">
        <v>12</v>
      </c>
      <c r="H518" s="1"/>
      <c r="I518" s="1"/>
      <c r="J518" s="1"/>
      <c r="K518" s="1"/>
      <c r="L518" s="1"/>
    </row>
    <row r="519" spans="1:12" ht="60" x14ac:dyDescent="0.3">
      <c r="A519" s="1"/>
      <c r="B519" s="8">
        <v>19.3</v>
      </c>
      <c r="C519" s="9" t="s">
        <v>654</v>
      </c>
      <c r="D519" s="5" t="s">
        <v>655</v>
      </c>
      <c r="E519" s="9" t="s">
        <v>634</v>
      </c>
      <c r="F519" s="4" t="s">
        <v>12</v>
      </c>
      <c r="G519" s="5" t="s">
        <v>12</v>
      </c>
      <c r="H519" s="1"/>
      <c r="I519" s="1"/>
      <c r="J519" s="1"/>
      <c r="K519" s="1"/>
      <c r="L519" s="1"/>
    </row>
    <row r="520" spans="1:12" ht="180" x14ac:dyDescent="0.3">
      <c r="A520" s="1"/>
      <c r="B520" s="8" t="s">
        <v>656</v>
      </c>
      <c r="C520" s="9" t="s">
        <v>657</v>
      </c>
      <c r="D520" s="11" t="s">
        <v>658</v>
      </c>
      <c r="E520" s="9" t="s">
        <v>634</v>
      </c>
      <c r="F520" s="4" t="s">
        <v>12</v>
      </c>
      <c r="G520" s="5" t="s">
        <v>12</v>
      </c>
      <c r="H520" s="1"/>
      <c r="I520" s="1"/>
      <c r="J520" s="1"/>
      <c r="K520" s="1"/>
      <c r="L520" s="1"/>
    </row>
    <row r="521" spans="1:12" ht="120" x14ac:dyDescent="0.3">
      <c r="A521" s="1"/>
      <c r="B521" s="8" t="s">
        <v>659</v>
      </c>
      <c r="C521" s="9" t="s">
        <v>660</v>
      </c>
      <c r="D521" s="5" t="s">
        <v>661</v>
      </c>
      <c r="E521" s="9" t="s">
        <v>634</v>
      </c>
      <c r="F521" s="4" t="s">
        <v>12</v>
      </c>
      <c r="G521" s="5"/>
      <c r="H521" s="1"/>
      <c r="I521" s="1"/>
      <c r="J521" s="1"/>
      <c r="K521" s="1"/>
      <c r="L521" s="1"/>
    </row>
    <row r="522" spans="1:12" ht="60" x14ac:dyDescent="0.3">
      <c r="A522" s="1"/>
      <c r="B522" s="8" t="s">
        <v>662</v>
      </c>
      <c r="C522" s="9" t="s">
        <v>663</v>
      </c>
      <c r="D522" s="5" t="s">
        <v>664</v>
      </c>
      <c r="E522" s="9" t="s">
        <v>634</v>
      </c>
      <c r="F522" s="4" t="s">
        <v>12</v>
      </c>
      <c r="G522" s="5"/>
      <c r="H522" s="1"/>
      <c r="I522" s="1"/>
      <c r="J522" s="1"/>
      <c r="K522" s="1"/>
      <c r="L522" s="1"/>
    </row>
    <row r="523" spans="1:12" ht="72" x14ac:dyDescent="0.3">
      <c r="A523" s="1"/>
      <c r="B523" s="8" t="s">
        <v>665</v>
      </c>
      <c r="C523" s="9" t="s">
        <v>666</v>
      </c>
      <c r="D523" s="5" t="s">
        <v>667</v>
      </c>
      <c r="E523" s="9" t="s">
        <v>634</v>
      </c>
      <c r="F523" s="4" t="s">
        <v>12</v>
      </c>
      <c r="G523" s="5"/>
      <c r="H523" s="1"/>
      <c r="I523" s="1"/>
      <c r="J523" s="1"/>
      <c r="K523" s="1"/>
      <c r="L523" s="1"/>
    </row>
    <row r="524" spans="1:12" ht="60" x14ac:dyDescent="0.3">
      <c r="A524" s="1"/>
      <c r="B524" s="8">
        <v>19.399999999999999</v>
      </c>
      <c r="C524" s="9" t="s">
        <v>668</v>
      </c>
      <c r="D524" s="5" t="s">
        <v>669</v>
      </c>
      <c r="E524" s="9" t="s">
        <v>634</v>
      </c>
      <c r="F524" s="4" t="s">
        <v>12</v>
      </c>
      <c r="G524" s="5"/>
      <c r="H524" s="1"/>
      <c r="I524" s="1"/>
      <c r="J524" s="1"/>
      <c r="K524" s="1"/>
      <c r="L524" s="1"/>
    </row>
    <row r="525" spans="1:12" ht="60" x14ac:dyDescent="0.3">
      <c r="A525" s="1"/>
      <c r="B525" s="8" t="s">
        <v>670</v>
      </c>
      <c r="C525" s="9" t="s">
        <v>671</v>
      </c>
      <c r="D525" s="5" t="s">
        <v>672</v>
      </c>
      <c r="E525" s="9" t="s">
        <v>634</v>
      </c>
      <c r="F525" s="4" t="s">
        <v>12</v>
      </c>
      <c r="G525" s="5"/>
      <c r="H525" s="1"/>
      <c r="I525" s="1"/>
      <c r="J525" s="1"/>
      <c r="K525" s="1"/>
      <c r="L525" s="1"/>
    </row>
    <row r="526" spans="1:12" ht="72" x14ac:dyDescent="0.3">
      <c r="A526" s="1"/>
      <c r="B526" s="8" t="s">
        <v>673</v>
      </c>
      <c r="C526" s="9" t="s">
        <v>674</v>
      </c>
      <c r="D526" s="5" t="s">
        <v>675</v>
      </c>
      <c r="E526" s="9" t="s">
        <v>634</v>
      </c>
      <c r="F526" s="4" t="s">
        <v>12</v>
      </c>
      <c r="G526" s="5" t="s">
        <v>12</v>
      </c>
      <c r="H526" s="1"/>
      <c r="I526" s="1"/>
      <c r="J526" s="1"/>
      <c r="K526" s="1"/>
      <c r="L526" s="1"/>
    </row>
    <row r="527" spans="1:12" ht="96" x14ac:dyDescent="0.3">
      <c r="A527" s="1"/>
      <c r="B527" s="8" t="s">
        <v>676</v>
      </c>
      <c r="C527" s="9" t="s">
        <v>677</v>
      </c>
      <c r="D527" s="5" t="s">
        <v>678</v>
      </c>
      <c r="E527" s="9" t="s">
        <v>634</v>
      </c>
      <c r="F527" s="4" t="s">
        <v>12</v>
      </c>
      <c r="G527" s="5" t="s">
        <v>12</v>
      </c>
      <c r="H527" s="1"/>
      <c r="I527" s="1"/>
      <c r="J527" s="1"/>
      <c r="K527" s="1"/>
      <c r="L527" s="1"/>
    </row>
    <row r="528" spans="1:12" ht="144" x14ac:dyDescent="0.3">
      <c r="A528" s="1"/>
      <c r="B528" s="8" t="s">
        <v>679</v>
      </c>
      <c r="C528" s="9" t="s">
        <v>680</v>
      </c>
      <c r="D528" s="5" t="s">
        <v>681</v>
      </c>
      <c r="E528" s="9" t="s">
        <v>634</v>
      </c>
      <c r="F528" s="4" t="s">
        <v>12</v>
      </c>
      <c r="G528" s="5"/>
      <c r="H528" s="1"/>
      <c r="I528" s="1"/>
      <c r="J528" s="1"/>
      <c r="K528" s="1"/>
      <c r="L528" s="1"/>
    </row>
    <row r="529" spans="1:12" ht="84" x14ac:dyDescent="0.3">
      <c r="A529" s="1"/>
      <c r="B529" s="8" t="s">
        <v>682</v>
      </c>
      <c r="C529" s="9" t="s">
        <v>683</v>
      </c>
      <c r="D529" s="5" t="s">
        <v>684</v>
      </c>
      <c r="E529" s="9" t="s">
        <v>634</v>
      </c>
      <c r="F529" s="4" t="s">
        <v>12</v>
      </c>
      <c r="G529" s="5" t="s">
        <v>12</v>
      </c>
      <c r="H529" s="1"/>
      <c r="I529" s="1"/>
      <c r="J529" s="1"/>
      <c r="K529" s="1"/>
      <c r="L529" s="1"/>
    </row>
    <row r="530" spans="1:12" ht="84" x14ac:dyDescent="0.3">
      <c r="A530" s="1"/>
      <c r="B530" s="88" t="s">
        <v>685</v>
      </c>
      <c r="C530" s="9" t="s">
        <v>686</v>
      </c>
      <c r="D530" s="5" t="s">
        <v>687</v>
      </c>
      <c r="E530" s="9" t="s">
        <v>634</v>
      </c>
      <c r="F530" s="4" t="s">
        <v>12</v>
      </c>
      <c r="G530" s="5" t="s">
        <v>12</v>
      </c>
      <c r="H530" s="1"/>
      <c r="I530" s="1"/>
      <c r="J530" s="1"/>
      <c r="K530" s="1"/>
      <c r="L530" s="1"/>
    </row>
    <row r="531" spans="1:12" ht="60" x14ac:dyDescent="0.3">
      <c r="A531" s="1"/>
      <c r="B531" s="8" t="s">
        <v>688</v>
      </c>
      <c r="C531" s="9" t="s">
        <v>689</v>
      </c>
      <c r="D531" s="5" t="s">
        <v>690</v>
      </c>
      <c r="E531" s="9" t="s">
        <v>634</v>
      </c>
      <c r="F531" s="4" t="s">
        <v>12</v>
      </c>
      <c r="G531" s="5"/>
      <c r="H531" s="1"/>
      <c r="I531" s="1"/>
      <c r="J531" s="1"/>
      <c r="K531" s="1"/>
      <c r="L531" s="1"/>
    </row>
    <row r="532" spans="1:12" ht="96" x14ac:dyDescent="0.3">
      <c r="A532" s="1"/>
      <c r="B532" s="8" t="s">
        <v>691</v>
      </c>
      <c r="C532" s="9" t="s">
        <v>692</v>
      </c>
      <c r="D532" s="5" t="s">
        <v>693</v>
      </c>
      <c r="E532" s="9" t="s">
        <v>634</v>
      </c>
      <c r="F532" s="4" t="s">
        <v>12</v>
      </c>
      <c r="G532" s="5" t="s">
        <v>12</v>
      </c>
      <c r="H532" s="1"/>
      <c r="I532" s="1"/>
      <c r="J532" s="1"/>
      <c r="K532" s="1"/>
      <c r="L532" s="1"/>
    </row>
    <row r="533" spans="1:12" ht="96" x14ac:dyDescent="0.3">
      <c r="A533" s="1"/>
      <c r="B533" s="8" t="s">
        <v>694</v>
      </c>
      <c r="C533" s="9" t="s">
        <v>695</v>
      </c>
      <c r="D533" s="5" t="s">
        <v>696</v>
      </c>
      <c r="E533" s="9" t="s">
        <v>634</v>
      </c>
      <c r="F533" s="4" t="s">
        <v>12</v>
      </c>
      <c r="G533" s="5"/>
      <c r="H533" s="1"/>
      <c r="I533" s="1"/>
      <c r="J533" s="1"/>
      <c r="K533" s="1"/>
      <c r="L533" s="1"/>
    </row>
    <row r="534" spans="1:12" ht="60" x14ac:dyDescent="0.3">
      <c r="A534" s="1"/>
      <c r="B534" s="8">
        <v>19.5</v>
      </c>
      <c r="C534" s="9" t="s">
        <v>697</v>
      </c>
      <c r="D534" s="5" t="s">
        <v>698</v>
      </c>
      <c r="E534" s="9" t="s">
        <v>634</v>
      </c>
      <c r="F534" s="4" t="s">
        <v>12</v>
      </c>
      <c r="G534" s="5" t="s">
        <v>12</v>
      </c>
      <c r="H534" s="1"/>
      <c r="I534" s="1"/>
      <c r="J534" s="1"/>
      <c r="K534" s="1"/>
      <c r="L534" s="1"/>
    </row>
    <row r="535" spans="1:12" ht="96" x14ac:dyDescent="0.3">
      <c r="A535" s="1"/>
      <c r="B535" s="8" t="s">
        <v>699</v>
      </c>
      <c r="C535" s="9" t="s">
        <v>700</v>
      </c>
      <c r="D535" s="5" t="s">
        <v>701</v>
      </c>
      <c r="E535" s="9" t="s">
        <v>634</v>
      </c>
      <c r="F535" s="4" t="s">
        <v>12</v>
      </c>
      <c r="G535" s="5" t="s">
        <v>12</v>
      </c>
      <c r="H535" s="1"/>
      <c r="I535" s="1"/>
      <c r="J535" s="1"/>
      <c r="K535" s="1"/>
      <c r="L535" s="1"/>
    </row>
    <row r="536" spans="1:12" ht="72" x14ac:dyDescent="0.3">
      <c r="A536" s="1"/>
      <c r="B536" s="8" t="s">
        <v>702</v>
      </c>
      <c r="C536" s="9" t="s">
        <v>703</v>
      </c>
      <c r="D536" s="5" t="s">
        <v>704</v>
      </c>
      <c r="E536" s="9" t="s">
        <v>634</v>
      </c>
      <c r="F536" s="4" t="s">
        <v>12</v>
      </c>
      <c r="G536" s="5" t="s">
        <v>12</v>
      </c>
      <c r="H536" s="1"/>
      <c r="I536" s="1"/>
      <c r="J536" s="1"/>
      <c r="K536" s="1"/>
      <c r="L536" s="1"/>
    </row>
    <row r="537" spans="1:12" ht="84" x14ac:dyDescent="0.3">
      <c r="A537" s="1"/>
      <c r="B537" s="8" t="s">
        <v>705</v>
      </c>
      <c r="C537" s="9" t="s">
        <v>706</v>
      </c>
      <c r="D537" s="5" t="s">
        <v>701</v>
      </c>
      <c r="E537" s="9" t="s">
        <v>634</v>
      </c>
      <c r="F537" s="4" t="s">
        <v>12</v>
      </c>
      <c r="G537" s="5" t="s">
        <v>12</v>
      </c>
      <c r="H537" s="1"/>
      <c r="I537" s="1"/>
      <c r="J537" s="1"/>
      <c r="K537" s="1"/>
      <c r="L537" s="1"/>
    </row>
    <row r="538" spans="1:12" ht="60" x14ac:dyDescent="0.3">
      <c r="A538" s="1"/>
      <c r="B538" s="8">
        <v>19.600000000000001</v>
      </c>
      <c r="C538" s="9" t="s">
        <v>707</v>
      </c>
      <c r="D538" s="12"/>
      <c r="E538" s="9" t="s">
        <v>634</v>
      </c>
      <c r="F538" s="4" t="s">
        <v>12</v>
      </c>
      <c r="G538" s="5"/>
      <c r="H538" s="1"/>
      <c r="I538" s="1"/>
      <c r="J538" s="1"/>
      <c r="K538" s="1"/>
      <c r="L538" s="1"/>
    </row>
    <row r="539" spans="1:12" ht="60" x14ac:dyDescent="0.3">
      <c r="A539" s="1"/>
      <c r="B539" s="8" t="s">
        <v>708</v>
      </c>
      <c r="C539" s="9" t="s">
        <v>709</v>
      </c>
      <c r="D539" s="5" t="s">
        <v>710</v>
      </c>
      <c r="E539" s="9" t="s">
        <v>634</v>
      </c>
      <c r="F539" s="4" t="s">
        <v>12</v>
      </c>
      <c r="G539" s="5" t="s">
        <v>12</v>
      </c>
      <c r="H539" s="1"/>
      <c r="I539" s="1"/>
      <c r="J539" s="1"/>
      <c r="K539" s="1"/>
      <c r="L539" s="1"/>
    </row>
    <row r="540" spans="1:12" ht="144" x14ac:dyDescent="0.3">
      <c r="A540" s="1"/>
      <c r="B540" s="8" t="s">
        <v>711</v>
      </c>
      <c r="C540" s="9" t="s">
        <v>712</v>
      </c>
      <c r="D540" s="5" t="s">
        <v>713</v>
      </c>
      <c r="E540" s="9" t="s">
        <v>634</v>
      </c>
      <c r="F540" s="4" t="s">
        <v>12</v>
      </c>
      <c r="G540" s="5" t="s">
        <v>12</v>
      </c>
      <c r="H540" s="1"/>
      <c r="I540" s="1"/>
      <c r="J540" s="1"/>
      <c r="K540" s="1"/>
      <c r="L540" s="1"/>
    </row>
    <row r="541" spans="1:12" ht="60" x14ac:dyDescent="0.3">
      <c r="A541" s="1"/>
      <c r="B541" s="8" t="s">
        <v>714</v>
      </c>
      <c r="C541" s="9" t="s">
        <v>715</v>
      </c>
      <c r="D541" s="5" t="s">
        <v>716</v>
      </c>
      <c r="E541" s="9" t="s">
        <v>634</v>
      </c>
      <c r="F541" s="4" t="s">
        <v>12</v>
      </c>
      <c r="G541" s="5" t="s">
        <v>12</v>
      </c>
      <c r="H541" s="1"/>
      <c r="I541" s="1"/>
      <c r="J541" s="1"/>
      <c r="K541" s="1"/>
      <c r="L541" s="1"/>
    </row>
    <row r="542" spans="1:12" ht="60" x14ac:dyDescent="0.3">
      <c r="A542" s="1"/>
      <c r="B542" s="8">
        <v>19.7</v>
      </c>
      <c r="C542" s="9" t="s">
        <v>717</v>
      </c>
      <c r="D542" s="12"/>
      <c r="E542" s="9" t="s">
        <v>634</v>
      </c>
      <c r="F542" s="4" t="s">
        <v>12</v>
      </c>
      <c r="G542" s="5" t="s">
        <v>12</v>
      </c>
      <c r="H542" s="1"/>
      <c r="I542" s="1"/>
      <c r="J542" s="1"/>
      <c r="K542" s="1"/>
      <c r="L542" s="1"/>
    </row>
    <row r="543" spans="1:12" ht="108" x14ac:dyDescent="0.3">
      <c r="A543" s="1"/>
      <c r="B543" s="8" t="s">
        <v>718</v>
      </c>
      <c r="C543" s="9" t="s">
        <v>719</v>
      </c>
      <c r="D543" s="5" t="s">
        <v>720</v>
      </c>
      <c r="E543" s="9" t="s">
        <v>634</v>
      </c>
      <c r="F543" s="4" t="s">
        <v>12</v>
      </c>
      <c r="G543" s="5" t="s">
        <v>12</v>
      </c>
      <c r="H543" s="1"/>
      <c r="I543" s="1"/>
      <c r="J543" s="1"/>
      <c r="K543" s="1"/>
      <c r="L543" s="1"/>
    </row>
    <row r="544" spans="1:12" ht="72" x14ac:dyDescent="0.3">
      <c r="A544" s="1"/>
      <c r="B544" s="8" t="s">
        <v>721</v>
      </c>
      <c r="C544" s="9" t="s">
        <v>722</v>
      </c>
      <c r="D544" s="5" t="s">
        <v>723</v>
      </c>
      <c r="E544" s="9" t="s">
        <v>634</v>
      </c>
      <c r="F544" s="4" t="s">
        <v>12</v>
      </c>
      <c r="G544" s="5" t="s">
        <v>12</v>
      </c>
      <c r="H544" s="1"/>
      <c r="I544" s="1"/>
      <c r="J544" s="1"/>
      <c r="K544" s="1"/>
      <c r="L544" s="1"/>
    </row>
    <row r="545" spans="1:12" ht="24" x14ac:dyDescent="0.3">
      <c r="A545" s="1"/>
      <c r="B545" s="8">
        <v>20.100000000000001</v>
      </c>
      <c r="C545" s="9" t="s">
        <v>724</v>
      </c>
      <c r="D545" s="13" t="s">
        <v>725</v>
      </c>
      <c r="E545" s="9" t="s">
        <v>726</v>
      </c>
      <c r="F545" s="4" t="s">
        <v>12</v>
      </c>
      <c r="G545" s="5" t="s">
        <v>12</v>
      </c>
      <c r="H545" s="1"/>
      <c r="I545" s="1"/>
      <c r="J545" s="1"/>
      <c r="K545" s="1"/>
      <c r="L545" s="1"/>
    </row>
    <row r="546" spans="1:12" ht="24" x14ac:dyDescent="0.3">
      <c r="A546" s="1"/>
      <c r="B546" s="8" t="s">
        <v>727</v>
      </c>
      <c r="C546" s="9" t="s">
        <v>728</v>
      </c>
      <c r="D546" s="13" t="s">
        <v>725</v>
      </c>
      <c r="E546" s="9" t="s">
        <v>726</v>
      </c>
      <c r="F546" s="4" t="s">
        <v>12</v>
      </c>
      <c r="G546" s="5" t="s">
        <v>12</v>
      </c>
      <c r="H546" s="1"/>
      <c r="I546" s="1"/>
      <c r="J546" s="1"/>
      <c r="K546" s="1"/>
      <c r="L546" s="1"/>
    </row>
    <row r="547" spans="1:12" ht="72" x14ac:dyDescent="0.3">
      <c r="A547" s="1"/>
      <c r="B547" s="8">
        <v>20.2</v>
      </c>
      <c r="C547" s="9" t="s">
        <v>729</v>
      </c>
      <c r="D547" s="13" t="s">
        <v>730</v>
      </c>
      <c r="E547" s="9" t="s">
        <v>726</v>
      </c>
      <c r="F547" s="4" t="s">
        <v>12</v>
      </c>
      <c r="G547" s="5" t="s">
        <v>12</v>
      </c>
      <c r="H547" s="1"/>
      <c r="I547" s="1"/>
      <c r="J547" s="1"/>
      <c r="K547" s="1"/>
      <c r="L547" s="1"/>
    </row>
    <row r="548" spans="1:12" ht="24" x14ac:dyDescent="0.3">
      <c r="A548" s="1"/>
      <c r="B548" s="8" t="s">
        <v>731</v>
      </c>
      <c r="C548" s="9" t="s">
        <v>732</v>
      </c>
      <c r="D548" s="13" t="s">
        <v>733</v>
      </c>
      <c r="E548" s="9" t="s">
        <v>726</v>
      </c>
      <c r="F548" s="4" t="s">
        <v>12</v>
      </c>
      <c r="G548" s="5" t="s">
        <v>12</v>
      </c>
      <c r="H548" s="1"/>
      <c r="I548" s="1"/>
      <c r="J548" s="1"/>
      <c r="K548" s="1"/>
      <c r="L548" s="1"/>
    </row>
    <row r="549" spans="1:12" ht="108" x14ac:dyDescent="0.3">
      <c r="A549" s="1"/>
      <c r="B549" s="8">
        <v>20.3</v>
      </c>
      <c r="C549" s="9" t="s">
        <v>734</v>
      </c>
      <c r="D549" s="13" t="s">
        <v>735</v>
      </c>
      <c r="E549" s="9" t="s">
        <v>726</v>
      </c>
      <c r="F549" s="4" t="s">
        <v>12</v>
      </c>
      <c r="G549" s="5"/>
      <c r="H549" s="1"/>
      <c r="I549" s="1"/>
      <c r="J549" s="1"/>
      <c r="K549" s="1"/>
      <c r="L549" s="1"/>
    </row>
    <row r="550" spans="1:12" ht="24" x14ac:dyDescent="0.3">
      <c r="A550" s="1"/>
      <c r="B550" s="8" t="s">
        <v>736</v>
      </c>
      <c r="C550" s="9" t="s">
        <v>737</v>
      </c>
      <c r="D550" s="13" t="s">
        <v>733</v>
      </c>
      <c r="E550" s="9" t="s">
        <v>726</v>
      </c>
      <c r="F550" s="4" t="s">
        <v>12</v>
      </c>
      <c r="G550" s="5"/>
      <c r="H550" s="1"/>
      <c r="I550" s="1"/>
      <c r="J550" s="1"/>
      <c r="K550" s="1"/>
      <c r="L550" s="1"/>
    </row>
    <row r="551" spans="1:12" ht="264" x14ac:dyDescent="0.3">
      <c r="A551" s="1"/>
      <c r="B551" s="8">
        <v>20.399999999999999</v>
      </c>
      <c r="C551" s="9" t="s">
        <v>738</v>
      </c>
      <c r="D551" s="13"/>
      <c r="E551" s="9" t="s">
        <v>726</v>
      </c>
      <c r="F551" s="4" t="s">
        <v>12</v>
      </c>
      <c r="G551" s="5"/>
      <c r="H551" s="1"/>
      <c r="I551" s="1"/>
      <c r="J551" s="1"/>
      <c r="K551" s="1"/>
      <c r="L551" s="1"/>
    </row>
    <row r="552" spans="1:12" ht="36" x14ac:dyDescent="0.3">
      <c r="A552" s="1"/>
      <c r="B552" s="8">
        <v>20.399999999999999</v>
      </c>
      <c r="C552" s="9" t="s">
        <v>739</v>
      </c>
      <c r="D552" s="14" t="s">
        <v>740</v>
      </c>
      <c r="E552" s="9" t="s">
        <v>726</v>
      </c>
      <c r="F552" s="4" t="s">
        <v>12</v>
      </c>
      <c r="G552" s="5" t="s">
        <v>12</v>
      </c>
      <c r="H552" s="1"/>
      <c r="I552" s="1"/>
      <c r="J552" s="1"/>
      <c r="K552" s="1"/>
      <c r="L552" s="1"/>
    </row>
    <row r="553" spans="1:12" ht="36" x14ac:dyDescent="0.3">
      <c r="A553" s="1"/>
      <c r="B553" s="8">
        <v>20.399999999999999</v>
      </c>
      <c r="C553" s="9" t="s">
        <v>741</v>
      </c>
      <c r="D553" s="14" t="s">
        <v>740</v>
      </c>
      <c r="E553" s="9" t="s">
        <v>726</v>
      </c>
      <c r="F553" s="4" t="s">
        <v>12</v>
      </c>
      <c r="G553" s="5" t="s">
        <v>12</v>
      </c>
      <c r="H553" s="1"/>
      <c r="I553" s="1"/>
      <c r="J553" s="1"/>
      <c r="K553" s="1"/>
      <c r="L553" s="1"/>
    </row>
    <row r="554" spans="1:12" ht="36" x14ac:dyDescent="0.3">
      <c r="A554" s="1"/>
      <c r="B554" s="8">
        <v>20.399999999999999</v>
      </c>
      <c r="C554" s="9" t="s">
        <v>742</v>
      </c>
      <c r="D554" s="14" t="s">
        <v>740</v>
      </c>
      <c r="E554" s="9" t="s">
        <v>726</v>
      </c>
      <c r="F554" s="4" t="s">
        <v>12</v>
      </c>
      <c r="G554" s="5" t="s">
        <v>12</v>
      </c>
      <c r="H554" s="1"/>
      <c r="I554" s="1"/>
      <c r="J554" s="1"/>
      <c r="K554" s="1"/>
      <c r="L554" s="1"/>
    </row>
    <row r="555" spans="1:12" ht="36" x14ac:dyDescent="0.3">
      <c r="A555" s="1"/>
      <c r="B555" s="8">
        <v>20.399999999999999</v>
      </c>
      <c r="C555" s="9" t="s">
        <v>743</v>
      </c>
      <c r="D555" s="14" t="s">
        <v>740</v>
      </c>
      <c r="E555" s="9" t="s">
        <v>726</v>
      </c>
      <c r="F555" s="4" t="s">
        <v>12</v>
      </c>
      <c r="G555" s="5" t="s">
        <v>12</v>
      </c>
      <c r="H555" s="1"/>
      <c r="I555" s="1"/>
      <c r="J555" s="1"/>
      <c r="K555" s="1"/>
      <c r="L555" s="1"/>
    </row>
    <row r="556" spans="1:12" ht="36" x14ac:dyDescent="0.3">
      <c r="A556" s="1"/>
      <c r="B556" s="8">
        <v>20.399999999999999</v>
      </c>
      <c r="C556" s="9" t="s">
        <v>744</v>
      </c>
      <c r="D556" s="14" t="s">
        <v>740</v>
      </c>
      <c r="E556" s="9" t="s">
        <v>726</v>
      </c>
      <c r="F556" s="4" t="s">
        <v>12</v>
      </c>
      <c r="G556" s="5" t="s">
        <v>12</v>
      </c>
      <c r="H556" s="1"/>
      <c r="I556" s="1"/>
      <c r="J556" s="1"/>
      <c r="K556" s="1"/>
      <c r="L556" s="1"/>
    </row>
    <row r="557" spans="1:12" ht="36" x14ac:dyDescent="0.3">
      <c r="A557" s="1"/>
      <c r="B557" s="8">
        <v>20.399999999999999</v>
      </c>
      <c r="C557" s="9" t="s">
        <v>745</v>
      </c>
      <c r="D557" s="14" t="s">
        <v>740</v>
      </c>
      <c r="E557" s="9" t="s">
        <v>726</v>
      </c>
      <c r="F557" s="4" t="s">
        <v>12</v>
      </c>
      <c r="G557" s="5" t="s">
        <v>12</v>
      </c>
      <c r="H557" s="1"/>
      <c r="I557" s="1"/>
      <c r="J557" s="1"/>
      <c r="K557" s="1"/>
      <c r="L557" s="1"/>
    </row>
    <row r="558" spans="1:12" ht="48" x14ac:dyDescent="0.3">
      <c r="A558" s="1"/>
      <c r="B558" s="8">
        <v>20.399999999999999</v>
      </c>
      <c r="C558" s="9" t="s">
        <v>746</v>
      </c>
      <c r="D558" s="14" t="s">
        <v>740</v>
      </c>
      <c r="E558" s="9" t="s">
        <v>726</v>
      </c>
      <c r="F558" s="4" t="s">
        <v>12</v>
      </c>
      <c r="G558" s="5" t="s">
        <v>12</v>
      </c>
      <c r="H558" s="1"/>
      <c r="I558" s="1"/>
      <c r="J558" s="1"/>
      <c r="K558" s="1"/>
      <c r="L558" s="1"/>
    </row>
    <row r="559" spans="1:12" ht="36" x14ac:dyDescent="0.3">
      <c r="A559" s="1"/>
      <c r="B559" s="8">
        <v>20.399999999999999</v>
      </c>
      <c r="C559" s="9" t="s">
        <v>747</v>
      </c>
      <c r="D559" s="14" t="s">
        <v>740</v>
      </c>
      <c r="E559" s="9" t="s">
        <v>726</v>
      </c>
      <c r="F559" s="4" t="s">
        <v>12</v>
      </c>
      <c r="G559" s="5" t="s">
        <v>12</v>
      </c>
      <c r="H559" s="1"/>
      <c r="I559" s="1"/>
      <c r="J559" s="1"/>
      <c r="K559" s="1"/>
      <c r="L559" s="1"/>
    </row>
    <row r="560" spans="1:12" ht="36" x14ac:dyDescent="0.3">
      <c r="A560" s="1"/>
      <c r="B560" s="8">
        <v>20.399999999999999</v>
      </c>
      <c r="C560" s="9" t="s">
        <v>748</v>
      </c>
      <c r="D560" s="14" t="s">
        <v>740</v>
      </c>
      <c r="E560" s="9" t="s">
        <v>726</v>
      </c>
      <c r="F560" s="4" t="s">
        <v>12</v>
      </c>
      <c r="G560" s="5" t="s">
        <v>12</v>
      </c>
      <c r="H560" s="1"/>
      <c r="I560" s="1"/>
      <c r="J560" s="1"/>
      <c r="K560" s="1"/>
      <c r="L560" s="1"/>
    </row>
    <row r="561" spans="1:12" ht="36" x14ac:dyDescent="0.3">
      <c r="A561" s="1"/>
      <c r="B561" s="8">
        <v>20.399999999999999</v>
      </c>
      <c r="C561" s="9" t="s">
        <v>749</v>
      </c>
      <c r="D561" s="14" t="s">
        <v>740</v>
      </c>
      <c r="E561" s="9" t="s">
        <v>726</v>
      </c>
      <c r="F561" s="4" t="s">
        <v>12</v>
      </c>
      <c r="G561" s="5" t="s">
        <v>12</v>
      </c>
      <c r="H561" s="1"/>
      <c r="I561" s="1"/>
      <c r="J561" s="1"/>
      <c r="K561" s="1"/>
      <c r="L561" s="1"/>
    </row>
    <row r="562" spans="1:12" ht="48" x14ac:dyDescent="0.3">
      <c r="A562" s="1"/>
      <c r="B562" s="8">
        <v>20.5</v>
      </c>
      <c r="C562" s="9" t="s">
        <v>750</v>
      </c>
      <c r="D562" s="13" t="s">
        <v>751</v>
      </c>
      <c r="E562" s="9" t="s">
        <v>726</v>
      </c>
      <c r="F562" s="4" t="s">
        <v>12</v>
      </c>
      <c r="G562" s="5" t="s">
        <v>12</v>
      </c>
      <c r="H562" s="1"/>
      <c r="I562" s="1"/>
      <c r="J562" s="1"/>
      <c r="K562" s="1"/>
      <c r="L562" s="1"/>
    </row>
    <row r="563" spans="1:12" ht="108" x14ac:dyDescent="0.3">
      <c r="A563" s="1"/>
      <c r="B563" s="8">
        <v>20.6</v>
      </c>
      <c r="C563" s="9" t="s">
        <v>752</v>
      </c>
      <c r="D563" s="13" t="s">
        <v>753</v>
      </c>
      <c r="E563" s="9" t="s">
        <v>726</v>
      </c>
      <c r="F563" s="4" t="s">
        <v>12</v>
      </c>
      <c r="G563" s="5" t="s">
        <v>12</v>
      </c>
      <c r="H563" s="1"/>
      <c r="I563" s="1"/>
      <c r="J563" s="1"/>
      <c r="K563" s="1"/>
      <c r="L563" s="1"/>
    </row>
    <row r="564" spans="1:12" ht="132" x14ac:dyDescent="0.3">
      <c r="A564" s="1"/>
      <c r="B564" s="8">
        <v>20.7</v>
      </c>
      <c r="C564" s="9" t="s">
        <v>754</v>
      </c>
      <c r="D564" s="13" t="s">
        <v>755</v>
      </c>
      <c r="E564" s="9" t="s">
        <v>726</v>
      </c>
      <c r="F564" s="4" t="s">
        <v>12</v>
      </c>
      <c r="G564" s="5" t="s">
        <v>12</v>
      </c>
      <c r="H564" s="1"/>
      <c r="I564" s="1"/>
      <c r="J564" s="1"/>
      <c r="K564" s="1"/>
      <c r="L564" s="1"/>
    </row>
    <row r="565" spans="1:12" ht="60" x14ac:dyDescent="0.3">
      <c r="A565" s="1"/>
      <c r="B565" s="8">
        <v>20.8</v>
      </c>
      <c r="C565" s="9" t="s">
        <v>756</v>
      </c>
      <c r="D565" s="13" t="s">
        <v>757</v>
      </c>
      <c r="E565" s="9" t="s">
        <v>726</v>
      </c>
      <c r="F565" s="4" t="s">
        <v>12</v>
      </c>
      <c r="G565" s="5" t="s">
        <v>12</v>
      </c>
      <c r="H565" s="1"/>
      <c r="I565" s="1"/>
      <c r="J565" s="1"/>
      <c r="K565" s="1"/>
      <c r="L565" s="1"/>
    </row>
    <row r="566" spans="1:12" ht="36" x14ac:dyDescent="0.3">
      <c r="A566" s="1"/>
      <c r="B566" s="8">
        <v>20.9</v>
      </c>
      <c r="C566" s="9" t="s">
        <v>758</v>
      </c>
      <c r="D566" s="13" t="s">
        <v>759</v>
      </c>
      <c r="E566" s="9" t="s">
        <v>726</v>
      </c>
      <c r="F566" s="4" t="s">
        <v>12</v>
      </c>
      <c r="G566" s="5" t="s">
        <v>12</v>
      </c>
      <c r="H566" s="1"/>
      <c r="I566" s="1"/>
      <c r="J566" s="1"/>
      <c r="K566" s="1"/>
      <c r="L566" s="1"/>
    </row>
    <row r="567" spans="1:12" ht="60" x14ac:dyDescent="0.3">
      <c r="A567" s="1"/>
      <c r="B567" s="8">
        <v>20.100000000000001</v>
      </c>
      <c r="C567" s="9" t="s">
        <v>760</v>
      </c>
      <c r="D567" s="13" t="s">
        <v>761</v>
      </c>
      <c r="E567" s="9" t="s">
        <v>726</v>
      </c>
      <c r="F567" s="4" t="s">
        <v>12</v>
      </c>
      <c r="G567" s="5" t="s">
        <v>12</v>
      </c>
      <c r="H567" s="1"/>
      <c r="I567" s="1"/>
      <c r="J567" s="1"/>
      <c r="K567" s="1"/>
      <c r="L567" s="1"/>
    </row>
    <row r="568" spans="1:12" ht="48" x14ac:dyDescent="0.3">
      <c r="A568" s="1"/>
      <c r="B568" s="8">
        <v>20.11</v>
      </c>
      <c r="C568" s="9" t="s">
        <v>762</v>
      </c>
      <c r="D568" s="13" t="s">
        <v>763</v>
      </c>
      <c r="E568" s="9" t="s">
        <v>726</v>
      </c>
      <c r="F568" s="4" t="s">
        <v>12</v>
      </c>
      <c r="G568" s="5" t="s">
        <v>12</v>
      </c>
      <c r="H568" s="1"/>
      <c r="I568" s="1"/>
      <c r="J568" s="1"/>
      <c r="K568" s="1"/>
      <c r="L568" s="1"/>
    </row>
    <row r="569" spans="1:12" ht="48" x14ac:dyDescent="0.3">
      <c r="A569" s="1"/>
      <c r="B569" s="8">
        <v>20.12</v>
      </c>
      <c r="C569" s="9" t="s">
        <v>764</v>
      </c>
      <c r="D569" s="13" t="s">
        <v>765</v>
      </c>
      <c r="E569" s="9" t="s">
        <v>726</v>
      </c>
      <c r="F569" s="4" t="s">
        <v>12</v>
      </c>
      <c r="G569" s="5" t="s">
        <v>12</v>
      </c>
      <c r="H569" s="1"/>
      <c r="I569" s="1"/>
      <c r="J569" s="1"/>
      <c r="K569" s="1"/>
      <c r="L569" s="1"/>
    </row>
    <row r="570" spans="1:12" ht="84" x14ac:dyDescent="0.3">
      <c r="A570" s="1"/>
      <c r="B570" s="8" t="s">
        <v>766</v>
      </c>
      <c r="C570" s="9" t="s">
        <v>767</v>
      </c>
      <c r="D570" s="13" t="s">
        <v>765</v>
      </c>
      <c r="E570" s="9" t="s">
        <v>726</v>
      </c>
      <c r="F570" s="4" t="s">
        <v>12</v>
      </c>
      <c r="G570" s="5" t="s">
        <v>12</v>
      </c>
      <c r="H570" s="1"/>
      <c r="I570" s="1"/>
      <c r="J570" s="1"/>
      <c r="K570" s="1"/>
      <c r="L570" s="1"/>
    </row>
    <row r="571" spans="1:12" ht="60" x14ac:dyDescent="0.3">
      <c r="A571" s="1"/>
      <c r="B571" s="8">
        <v>20.13</v>
      </c>
      <c r="C571" s="9" t="s">
        <v>768</v>
      </c>
      <c r="D571" s="13" t="s">
        <v>769</v>
      </c>
      <c r="E571" s="9" t="s">
        <v>726</v>
      </c>
      <c r="F571" s="4" t="s">
        <v>12</v>
      </c>
      <c r="G571" s="5" t="s">
        <v>12</v>
      </c>
      <c r="H571" s="1"/>
      <c r="I571" s="1"/>
      <c r="J571" s="1"/>
      <c r="K571" s="1"/>
      <c r="L571" s="1"/>
    </row>
    <row r="572" spans="1:12" ht="48" x14ac:dyDescent="0.3">
      <c r="A572" s="1"/>
      <c r="B572" s="8">
        <v>20.14</v>
      </c>
      <c r="C572" s="9" t="s">
        <v>770</v>
      </c>
      <c r="D572" s="13" t="s">
        <v>771</v>
      </c>
      <c r="E572" s="9" t="s">
        <v>726</v>
      </c>
      <c r="F572" s="4" t="s">
        <v>12</v>
      </c>
      <c r="G572" s="5" t="s">
        <v>12</v>
      </c>
      <c r="H572" s="1"/>
      <c r="I572" s="1"/>
      <c r="J572" s="1"/>
      <c r="K572" s="1"/>
      <c r="L572" s="1"/>
    </row>
    <row r="573" spans="1:12" ht="48" x14ac:dyDescent="0.3">
      <c r="A573" s="1"/>
      <c r="B573" s="8">
        <v>20.149999999999999</v>
      </c>
      <c r="C573" s="9" t="s">
        <v>772</v>
      </c>
      <c r="D573" s="13" t="s">
        <v>773</v>
      </c>
      <c r="E573" s="9" t="s">
        <v>726</v>
      </c>
      <c r="F573" s="4" t="s">
        <v>12</v>
      </c>
      <c r="G573" s="5" t="s">
        <v>12</v>
      </c>
      <c r="H573" s="1"/>
      <c r="I573" s="1"/>
      <c r="J573" s="1"/>
      <c r="K573" s="1"/>
      <c r="L573" s="1"/>
    </row>
    <row r="574" spans="1:12" ht="72" x14ac:dyDescent="0.3">
      <c r="A574" s="1"/>
      <c r="B574" s="8">
        <v>20.16</v>
      </c>
      <c r="C574" s="9" t="s">
        <v>774</v>
      </c>
      <c r="D574" s="13" t="s">
        <v>775</v>
      </c>
      <c r="E574" s="9" t="s">
        <v>726</v>
      </c>
      <c r="F574" s="4" t="s">
        <v>12</v>
      </c>
      <c r="G574" s="5" t="s">
        <v>12</v>
      </c>
      <c r="H574" s="1"/>
      <c r="I574" s="1"/>
      <c r="J574" s="1"/>
      <c r="K574" s="1"/>
      <c r="L574" s="1"/>
    </row>
    <row r="575" spans="1:12" ht="72" x14ac:dyDescent="0.3">
      <c r="A575" s="1"/>
      <c r="B575" s="8">
        <v>20.170000000000002</v>
      </c>
      <c r="C575" s="9" t="s">
        <v>776</v>
      </c>
      <c r="D575" s="13" t="s">
        <v>777</v>
      </c>
      <c r="E575" s="9" t="s">
        <v>726</v>
      </c>
      <c r="F575" s="4" t="s">
        <v>12</v>
      </c>
      <c r="G575" s="5" t="s">
        <v>12</v>
      </c>
      <c r="H575" s="1"/>
      <c r="I575" s="1"/>
      <c r="J575" s="1"/>
      <c r="K575" s="1"/>
      <c r="L575" s="1"/>
    </row>
    <row r="576" spans="1:12" ht="96" x14ac:dyDescent="0.3">
      <c r="A576" s="1"/>
      <c r="B576" s="8">
        <v>20.18</v>
      </c>
      <c r="C576" s="9" t="s">
        <v>778</v>
      </c>
      <c r="D576" s="13" t="s">
        <v>779</v>
      </c>
      <c r="E576" s="9" t="s">
        <v>726</v>
      </c>
      <c r="F576" s="4" t="s">
        <v>12</v>
      </c>
      <c r="G576" s="5" t="s">
        <v>12</v>
      </c>
      <c r="H576" s="1"/>
      <c r="I576" s="1"/>
      <c r="J576" s="1"/>
      <c r="K576" s="1"/>
      <c r="L576" s="1"/>
    </row>
    <row r="577" spans="1:12" ht="60" x14ac:dyDescent="0.3">
      <c r="A577" s="1"/>
      <c r="B577" s="8">
        <v>20.190000000000001</v>
      </c>
      <c r="C577" s="9" t="s">
        <v>780</v>
      </c>
      <c r="D577" s="13" t="s">
        <v>781</v>
      </c>
      <c r="E577" s="9" t="s">
        <v>726</v>
      </c>
      <c r="F577" s="4" t="s">
        <v>12</v>
      </c>
      <c r="G577" s="5" t="s">
        <v>12</v>
      </c>
      <c r="H577" s="1"/>
      <c r="I577" s="1"/>
      <c r="J577" s="1"/>
      <c r="K577" s="1"/>
      <c r="L577" s="1"/>
    </row>
    <row r="578" spans="1:12" ht="84" x14ac:dyDescent="0.3">
      <c r="A578" s="1"/>
      <c r="B578" s="8">
        <v>20.2</v>
      </c>
      <c r="C578" s="9" t="s">
        <v>782</v>
      </c>
      <c r="D578" s="13" t="s">
        <v>783</v>
      </c>
      <c r="E578" s="9" t="s">
        <v>726</v>
      </c>
      <c r="F578" s="4" t="s">
        <v>12</v>
      </c>
      <c r="G578" s="5" t="s">
        <v>12</v>
      </c>
      <c r="H578" s="1"/>
      <c r="I578" s="1"/>
      <c r="J578" s="1"/>
      <c r="K578" s="1"/>
      <c r="L578" s="1"/>
    </row>
    <row r="579" spans="1:12" ht="48" x14ac:dyDescent="0.3">
      <c r="A579" s="1"/>
      <c r="B579" s="8">
        <v>20.21</v>
      </c>
      <c r="C579" s="9" t="s">
        <v>784</v>
      </c>
      <c r="D579" s="13" t="s">
        <v>783</v>
      </c>
      <c r="E579" s="9" t="s">
        <v>726</v>
      </c>
      <c r="F579" s="4" t="s">
        <v>12</v>
      </c>
      <c r="G579" s="5" t="s">
        <v>12</v>
      </c>
      <c r="H579" s="1"/>
      <c r="I579" s="1"/>
      <c r="J579" s="1"/>
      <c r="K579" s="1"/>
      <c r="L579" s="1"/>
    </row>
    <row r="580" spans="1:12" ht="24" x14ac:dyDescent="0.3">
      <c r="A580" s="1"/>
      <c r="B580" s="2">
        <v>21.1</v>
      </c>
      <c r="C580" s="15" t="s">
        <v>785</v>
      </c>
      <c r="D580" s="13" t="s">
        <v>786</v>
      </c>
      <c r="E580" s="13" t="s">
        <v>787</v>
      </c>
      <c r="F580" s="4" t="s">
        <v>12</v>
      </c>
      <c r="G580" s="5" t="s">
        <v>12</v>
      </c>
      <c r="H580" s="1"/>
      <c r="I580" s="1"/>
      <c r="J580" s="1"/>
      <c r="K580" s="1"/>
      <c r="L580" s="1"/>
    </row>
    <row r="581" spans="1:12" ht="24" x14ac:dyDescent="0.3">
      <c r="A581" s="1"/>
      <c r="B581" s="2">
        <v>21.2</v>
      </c>
      <c r="C581" s="16" t="s">
        <v>788</v>
      </c>
      <c r="D581" s="13" t="s">
        <v>789</v>
      </c>
      <c r="E581" s="13" t="s">
        <v>787</v>
      </c>
      <c r="F581" s="4" t="s">
        <v>12</v>
      </c>
      <c r="G581" s="5" t="s">
        <v>12</v>
      </c>
      <c r="H581" s="1"/>
      <c r="I581" s="1"/>
      <c r="J581" s="1"/>
      <c r="K581" s="1"/>
      <c r="L581" s="1"/>
    </row>
    <row r="582" spans="1:12" ht="13" x14ac:dyDescent="0.3">
      <c r="A582" s="1"/>
      <c r="B582" s="2">
        <v>21.3</v>
      </c>
      <c r="C582" s="15" t="s">
        <v>790</v>
      </c>
      <c r="D582" s="13" t="s">
        <v>791</v>
      </c>
      <c r="E582" s="13" t="s">
        <v>787</v>
      </c>
      <c r="F582" s="4" t="s">
        <v>12</v>
      </c>
      <c r="G582" s="5" t="s">
        <v>12</v>
      </c>
      <c r="H582" s="1"/>
      <c r="I582" s="1"/>
      <c r="J582" s="1"/>
      <c r="K582" s="1"/>
      <c r="L582" s="1"/>
    </row>
    <row r="583" spans="1:12" ht="24" x14ac:dyDescent="0.3">
      <c r="A583" s="1"/>
      <c r="B583" s="2">
        <v>21.4</v>
      </c>
      <c r="C583" s="17" t="s">
        <v>792</v>
      </c>
      <c r="D583" s="13" t="s">
        <v>793</v>
      </c>
      <c r="E583" s="13" t="s">
        <v>787</v>
      </c>
      <c r="F583" s="4" t="s">
        <v>12</v>
      </c>
      <c r="G583" s="5" t="s">
        <v>12</v>
      </c>
      <c r="H583" s="1"/>
      <c r="I583" s="1"/>
      <c r="J583" s="1"/>
      <c r="K583" s="1"/>
      <c r="L583" s="1"/>
    </row>
    <row r="584" spans="1:12" ht="13" x14ac:dyDescent="0.3">
      <c r="A584" s="1"/>
      <c r="B584" s="2">
        <v>21.5</v>
      </c>
      <c r="C584" s="16" t="s">
        <v>794</v>
      </c>
      <c r="D584" s="13" t="s">
        <v>795</v>
      </c>
      <c r="E584" s="13" t="s">
        <v>787</v>
      </c>
      <c r="F584" s="4" t="s">
        <v>12</v>
      </c>
      <c r="G584" s="5" t="s">
        <v>12</v>
      </c>
      <c r="H584" s="1"/>
      <c r="I584" s="1"/>
      <c r="J584" s="1"/>
      <c r="K584" s="1"/>
      <c r="L584" s="1"/>
    </row>
    <row r="585" spans="1:12" ht="24" x14ac:dyDescent="0.3">
      <c r="A585" s="1"/>
      <c r="B585" s="2">
        <v>21.6</v>
      </c>
      <c r="C585" s="15" t="s">
        <v>796</v>
      </c>
      <c r="D585" s="13" t="s">
        <v>47</v>
      </c>
      <c r="E585" s="13" t="s">
        <v>787</v>
      </c>
      <c r="F585" s="4" t="s">
        <v>12</v>
      </c>
      <c r="G585" s="5" t="s">
        <v>12</v>
      </c>
      <c r="H585" s="1"/>
      <c r="I585" s="1"/>
      <c r="J585" s="1"/>
      <c r="K585" s="1"/>
      <c r="L585" s="1"/>
    </row>
    <row r="586" spans="1:12" ht="36" x14ac:dyDescent="0.3">
      <c r="A586" s="1"/>
      <c r="B586" s="2">
        <v>21.7</v>
      </c>
      <c r="C586" s="15" t="s">
        <v>797</v>
      </c>
      <c r="D586" s="13" t="s">
        <v>798</v>
      </c>
      <c r="E586" s="13" t="s">
        <v>787</v>
      </c>
      <c r="F586" s="4" t="s">
        <v>12</v>
      </c>
      <c r="G586" s="5" t="s">
        <v>12</v>
      </c>
      <c r="H586" s="1"/>
      <c r="I586" s="1"/>
      <c r="J586" s="1"/>
      <c r="K586" s="1"/>
      <c r="L586" s="1"/>
    </row>
    <row r="587" spans="1:12" ht="36" x14ac:dyDescent="0.3">
      <c r="A587" s="1"/>
      <c r="B587" s="2">
        <v>21.8</v>
      </c>
      <c r="C587" s="15" t="s">
        <v>799</v>
      </c>
      <c r="D587" s="13" t="s">
        <v>47</v>
      </c>
      <c r="E587" s="13" t="s">
        <v>787</v>
      </c>
      <c r="F587" s="4" t="s">
        <v>12</v>
      </c>
      <c r="G587" s="5" t="s">
        <v>12</v>
      </c>
      <c r="H587" s="1"/>
      <c r="I587" s="1"/>
      <c r="J587" s="1"/>
      <c r="K587" s="1"/>
      <c r="L587" s="1"/>
    </row>
    <row r="588" spans="1:12" ht="24" x14ac:dyDescent="0.3">
      <c r="A588" s="1"/>
      <c r="B588" s="2">
        <v>21.9</v>
      </c>
      <c r="C588" s="15" t="s">
        <v>800</v>
      </c>
      <c r="D588" s="13" t="s">
        <v>801</v>
      </c>
      <c r="E588" s="13" t="s">
        <v>787</v>
      </c>
      <c r="F588" s="4" t="s">
        <v>12</v>
      </c>
      <c r="G588" s="5" t="s">
        <v>12</v>
      </c>
      <c r="H588" s="1"/>
      <c r="I588" s="1"/>
      <c r="J588" s="1"/>
      <c r="K588" s="1"/>
      <c r="L588" s="1"/>
    </row>
    <row r="589" spans="1:12" ht="24" x14ac:dyDescent="0.3">
      <c r="A589" s="1"/>
      <c r="B589" s="2">
        <v>21.1</v>
      </c>
      <c r="C589" s="13" t="s">
        <v>802</v>
      </c>
      <c r="D589" s="13" t="s">
        <v>801</v>
      </c>
      <c r="E589" s="13" t="s">
        <v>787</v>
      </c>
      <c r="F589" s="4" t="s">
        <v>12</v>
      </c>
      <c r="G589" s="5" t="s">
        <v>12</v>
      </c>
      <c r="H589" s="1"/>
      <c r="I589" s="1"/>
      <c r="J589" s="1"/>
      <c r="K589" s="1"/>
      <c r="L589" s="1"/>
    </row>
    <row r="590" spans="1:12" ht="36" x14ac:dyDescent="0.3">
      <c r="A590" s="1"/>
      <c r="B590" s="2">
        <v>21.11</v>
      </c>
      <c r="C590" s="13" t="s">
        <v>803</v>
      </c>
      <c r="D590" s="13" t="s">
        <v>47</v>
      </c>
      <c r="E590" s="13" t="s">
        <v>787</v>
      </c>
      <c r="F590" s="4" t="s">
        <v>12</v>
      </c>
      <c r="G590" s="5" t="s">
        <v>12</v>
      </c>
      <c r="H590" s="1"/>
      <c r="I590" s="1"/>
      <c r="J590" s="1"/>
      <c r="K590" s="1"/>
      <c r="L590" s="1"/>
    </row>
    <row r="591" spans="1:12" ht="24" x14ac:dyDescent="0.3">
      <c r="A591" s="1"/>
      <c r="B591" s="2" t="s">
        <v>804</v>
      </c>
      <c r="C591" s="13" t="s">
        <v>805</v>
      </c>
      <c r="D591" s="13" t="s">
        <v>47</v>
      </c>
      <c r="E591" s="13" t="s">
        <v>787</v>
      </c>
      <c r="F591" s="4" t="s">
        <v>12</v>
      </c>
      <c r="G591" s="5" t="s">
        <v>12</v>
      </c>
      <c r="H591" s="1"/>
      <c r="I591" s="1"/>
      <c r="J591" s="1"/>
      <c r="K591" s="1"/>
      <c r="L591" s="1"/>
    </row>
    <row r="592" spans="1:12" ht="36" x14ac:dyDescent="0.3">
      <c r="A592" s="1"/>
      <c r="B592" s="2">
        <v>21.13</v>
      </c>
      <c r="C592" s="13" t="s">
        <v>806</v>
      </c>
      <c r="D592" s="13" t="s">
        <v>47</v>
      </c>
      <c r="E592" s="13" t="s">
        <v>787</v>
      </c>
      <c r="F592" s="4" t="s">
        <v>12</v>
      </c>
      <c r="G592" s="5" t="s">
        <v>12</v>
      </c>
      <c r="H592" s="1"/>
      <c r="I592" s="1"/>
      <c r="J592" s="1"/>
      <c r="K592" s="1"/>
      <c r="L592" s="1"/>
    </row>
    <row r="593" spans="1:12" ht="24" x14ac:dyDescent="0.3">
      <c r="A593" s="1"/>
      <c r="B593" s="2">
        <v>21.14</v>
      </c>
      <c r="C593" s="13" t="s">
        <v>807</v>
      </c>
      <c r="D593" s="13" t="s">
        <v>47</v>
      </c>
      <c r="E593" s="13" t="s">
        <v>787</v>
      </c>
      <c r="F593" s="4" t="s">
        <v>12</v>
      </c>
      <c r="G593" s="5" t="s">
        <v>12</v>
      </c>
      <c r="H593" s="1"/>
      <c r="I593" s="1"/>
      <c r="J593" s="1"/>
      <c r="K593" s="1"/>
      <c r="L593" s="1"/>
    </row>
    <row r="594" spans="1:12" ht="24" x14ac:dyDescent="0.3">
      <c r="A594" s="1"/>
      <c r="B594" s="2">
        <v>21.15</v>
      </c>
      <c r="C594" s="13" t="s">
        <v>808</v>
      </c>
      <c r="D594" s="13" t="s">
        <v>47</v>
      </c>
      <c r="E594" s="13" t="s">
        <v>787</v>
      </c>
      <c r="F594" s="4" t="s">
        <v>12</v>
      </c>
      <c r="G594" s="5" t="s">
        <v>12</v>
      </c>
      <c r="H594" s="1"/>
      <c r="I594" s="1"/>
      <c r="J594" s="1"/>
      <c r="K594" s="1"/>
      <c r="L594" s="1"/>
    </row>
    <row r="595" spans="1:12" ht="13" x14ac:dyDescent="0.3">
      <c r="A595" s="1"/>
      <c r="B595" s="2">
        <v>21.16</v>
      </c>
      <c r="C595" s="13" t="s">
        <v>809</v>
      </c>
      <c r="D595" s="13" t="s">
        <v>47</v>
      </c>
      <c r="E595" s="13" t="s">
        <v>787</v>
      </c>
      <c r="F595" s="4" t="s">
        <v>12</v>
      </c>
      <c r="G595" s="5" t="s">
        <v>12</v>
      </c>
      <c r="H595" s="1"/>
      <c r="I595" s="1"/>
      <c r="J595" s="1"/>
      <c r="K595" s="1"/>
      <c r="L595" s="1"/>
    </row>
    <row r="596" spans="1:12" ht="36" x14ac:dyDescent="0.3">
      <c r="A596" s="1"/>
      <c r="B596" s="2">
        <v>21.17</v>
      </c>
      <c r="C596" s="13" t="s">
        <v>810</v>
      </c>
      <c r="D596" s="13" t="s">
        <v>811</v>
      </c>
      <c r="E596" s="13" t="s">
        <v>787</v>
      </c>
      <c r="F596" s="4" t="s">
        <v>12</v>
      </c>
      <c r="G596" s="5"/>
      <c r="H596" s="1"/>
      <c r="I596" s="1"/>
      <c r="J596" s="1"/>
      <c r="K596" s="1"/>
      <c r="L596" s="1"/>
    </row>
    <row r="597" spans="1:12" ht="36" x14ac:dyDescent="0.3">
      <c r="A597" s="1"/>
      <c r="B597" s="2">
        <v>21.18</v>
      </c>
      <c r="C597" s="13" t="s">
        <v>812</v>
      </c>
      <c r="D597" s="13" t="s">
        <v>813</v>
      </c>
      <c r="E597" s="13" t="s">
        <v>787</v>
      </c>
      <c r="F597" s="4" t="s">
        <v>12</v>
      </c>
      <c r="G597" s="5"/>
      <c r="H597" s="1"/>
      <c r="I597" s="1"/>
      <c r="J597" s="1"/>
      <c r="K597" s="1"/>
      <c r="L597" s="1"/>
    </row>
    <row r="598" spans="1:12" ht="24" x14ac:dyDescent="0.3">
      <c r="A598" s="1"/>
      <c r="B598" s="2">
        <v>21.19</v>
      </c>
      <c r="C598" s="13" t="s">
        <v>814</v>
      </c>
      <c r="D598" s="13" t="s">
        <v>815</v>
      </c>
      <c r="E598" s="13" t="s">
        <v>787</v>
      </c>
      <c r="F598" s="4" t="s">
        <v>12</v>
      </c>
      <c r="G598" s="5"/>
      <c r="H598" s="1"/>
      <c r="I598" s="1"/>
      <c r="J598" s="1"/>
      <c r="K598" s="1"/>
      <c r="L598" s="1"/>
    </row>
    <row r="599" spans="1:12" ht="36" x14ac:dyDescent="0.3">
      <c r="A599" s="1"/>
      <c r="B599" s="2">
        <v>21.2</v>
      </c>
      <c r="C599" s="13" t="s">
        <v>816</v>
      </c>
      <c r="D599" s="13" t="s">
        <v>811</v>
      </c>
      <c r="E599" s="13" t="s">
        <v>787</v>
      </c>
      <c r="F599" s="4" t="s">
        <v>12</v>
      </c>
      <c r="G599" s="5"/>
      <c r="H599" s="1"/>
      <c r="I599" s="1"/>
      <c r="J599" s="1"/>
      <c r="K599" s="1"/>
      <c r="L599" s="1"/>
    </row>
    <row r="600" spans="1:12" ht="36" x14ac:dyDescent="0.3">
      <c r="A600" s="1"/>
      <c r="B600" s="2">
        <v>21.21</v>
      </c>
      <c r="C600" s="13" t="s">
        <v>817</v>
      </c>
      <c r="D600" s="13" t="s">
        <v>818</v>
      </c>
      <c r="E600" s="13" t="s">
        <v>787</v>
      </c>
      <c r="F600" s="4" t="s">
        <v>12</v>
      </c>
      <c r="G600" s="5"/>
      <c r="H600" s="1"/>
      <c r="I600" s="1"/>
      <c r="J600" s="1"/>
      <c r="K600" s="1"/>
      <c r="L600" s="1"/>
    </row>
    <row r="601" spans="1:12" ht="13" x14ac:dyDescent="0.3">
      <c r="A601" s="1"/>
      <c r="B601" s="2">
        <v>21.22</v>
      </c>
      <c r="C601" s="13" t="s">
        <v>819</v>
      </c>
      <c r="D601" s="13" t="s">
        <v>820</v>
      </c>
      <c r="E601" s="13" t="s">
        <v>787</v>
      </c>
      <c r="F601" s="4" t="s">
        <v>12</v>
      </c>
      <c r="G601" s="5"/>
      <c r="H601" s="1"/>
      <c r="I601" s="1"/>
      <c r="J601" s="1"/>
      <c r="K601" s="1"/>
      <c r="L601" s="1"/>
    </row>
    <row r="602" spans="1:12" ht="13" x14ac:dyDescent="0.3">
      <c r="A602" s="1"/>
      <c r="B602" s="18" t="s">
        <v>821</v>
      </c>
      <c r="C602" s="19" t="s">
        <v>822</v>
      </c>
      <c r="D602" s="19" t="s">
        <v>823</v>
      </c>
      <c r="E602" s="19"/>
      <c r="F602" s="3"/>
      <c r="G602" s="1"/>
      <c r="H602" s="1"/>
      <c r="I602" s="1"/>
      <c r="J602" s="1"/>
      <c r="K602" s="1"/>
      <c r="L602" s="1"/>
    </row>
    <row r="603" spans="1:12" ht="13" x14ac:dyDescent="0.3">
      <c r="A603" s="1"/>
      <c r="B603" s="18" t="s">
        <v>821</v>
      </c>
      <c r="C603" s="19" t="s">
        <v>824</v>
      </c>
      <c r="D603" s="19" t="s">
        <v>825</v>
      </c>
      <c r="E603" s="19"/>
      <c r="F603" s="3"/>
      <c r="G603" s="1"/>
      <c r="H603" s="1"/>
      <c r="I603" s="1"/>
      <c r="J603" s="1"/>
      <c r="K603" s="1"/>
      <c r="L603" s="1"/>
    </row>
    <row r="604" spans="1:12" ht="13" x14ac:dyDescent="0.3">
      <c r="A604" s="1"/>
      <c r="B604" s="18" t="s">
        <v>821</v>
      </c>
      <c r="C604" s="19" t="s">
        <v>826</v>
      </c>
      <c r="D604" s="19" t="s">
        <v>827</v>
      </c>
      <c r="E604" s="19"/>
      <c r="F604" s="3"/>
      <c r="G604" s="1"/>
      <c r="H604" s="1"/>
      <c r="I604" s="1"/>
      <c r="J604" s="1"/>
      <c r="K604" s="1"/>
      <c r="L604" s="1"/>
    </row>
    <row r="605" spans="1:12" ht="13" x14ac:dyDescent="0.3">
      <c r="A605" s="1"/>
      <c r="B605" s="18" t="s">
        <v>821</v>
      </c>
      <c r="C605" s="19" t="s">
        <v>828</v>
      </c>
      <c r="D605" s="19" t="s">
        <v>829</v>
      </c>
      <c r="E605" s="19"/>
      <c r="F605" s="3"/>
      <c r="G605" s="1"/>
      <c r="H605" s="1"/>
      <c r="I605" s="1"/>
      <c r="J605" s="1"/>
      <c r="K605" s="1"/>
      <c r="L605" s="1"/>
    </row>
    <row r="606" spans="1:12" ht="13" x14ac:dyDescent="0.3">
      <c r="A606" s="1"/>
      <c r="B606" s="18" t="s">
        <v>821</v>
      </c>
      <c r="C606" s="19" t="s">
        <v>830</v>
      </c>
      <c r="D606" s="19" t="s">
        <v>831</v>
      </c>
      <c r="E606" s="19"/>
      <c r="F606" s="3"/>
      <c r="G606" s="1"/>
      <c r="H606" s="1"/>
      <c r="I606" s="1"/>
      <c r="J606" s="1"/>
      <c r="K606" s="1"/>
      <c r="L606" s="1"/>
    </row>
    <row r="607" spans="1:12" ht="13" x14ac:dyDescent="0.3">
      <c r="A607" s="1"/>
      <c r="B607" s="18" t="s">
        <v>821</v>
      </c>
      <c r="C607" s="19" t="s">
        <v>832</v>
      </c>
      <c r="D607" s="19" t="s">
        <v>833</v>
      </c>
      <c r="E607" s="19"/>
      <c r="F607" s="3"/>
      <c r="G607" s="1"/>
      <c r="H607" s="1"/>
      <c r="I607" s="1"/>
      <c r="J607" s="1"/>
      <c r="K607" s="1"/>
      <c r="L607" s="1"/>
    </row>
    <row r="608" spans="1:12" ht="13" x14ac:dyDescent="0.3">
      <c r="A608" s="1"/>
      <c r="B608" s="18" t="s">
        <v>821</v>
      </c>
      <c r="C608" s="19" t="s">
        <v>834</v>
      </c>
      <c r="D608" s="19" t="s">
        <v>835</v>
      </c>
      <c r="E608" s="19"/>
      <c r="F608" s="3"/>
      <c r="G608" s="1"/>
      <c r="H608" s="1"/>
      <c r="I608" s="1"/>
      <c r="J608" s="1"/>
      <c r="K608" s="1"/>
      <c r="L608" s="1"/>
    </row>
    <row r="609" spans="1:12" ht="13" x14ac:dyDescent="0.3">
      <c r="A609" s="1"/>
      <c r="B609" s="18" t="s">
        <v>821</v>
      </c>
      <c r="C609" s="19" t="s">
        <v>836</v>
      </c>
      <c r="D609" s="19" t="s">
        <v>837</v>
      </c>
      <c r="E609" s="19"/>
      <c r="F609" s="3"/>
      <c r="G609" s="1"/>
      <c r="H609" s="1"/>
      <c r="I609" s="1"/>
      <c r="J609" s="1"/>
      <c r="K609" s="1"/>
      <c r="L609" s="1"/>
    </row>
    <row r="610" spans="1:12" ht="13" x14ac:dyDescent="0.3">
      <c r="A610" s="1"/>
      <c r="B610" s="18" t="s">
        <v>821</v>
      </c>
      <c r="C610" s="19" t="s">
        <v>838</v>
      </c>
      <c r="D610" s="19" t="s">
        <v>839</v>
      </c>
      <c r="E610" s="19"/>
      <c r="F610" s="3"/>
      <c r="G610" s="1"/>
      <c r="H610" s="1"/>
      <c r="I610" s="1"/>
      <c r="J610" s="1"/>
      <c r="K610" s="1"/>
      <c r="L610" s="1"/>
    </row>
    <row r="611" spans="1:12" ht="13" x14ac:dyDescent="0.3">
      <c r="A611" s="1"/>
      <c r="B611" s="18" t="s">
        <v>821</v>
      </c>
      <c r="C611" s="19" t="s">
        <v>840</v>
      </c>
      <c r="D611" s="19" t="s">
        <v>841</v>
      </c>
      <c r="E611" s="19"/>
      <c r="F611" s="3"/>
      <c r="G611" s="1"/>
      <c r="H611" s="1"/>
      <c r="I611" s="1"/>
      <c r="J611" s="1"/>
      <c r="K611" s="1"/>
      <c r="L611" s="1"/>
    </row>
    <row r="612" spans="1:12" ht="13" x14ac:dyDescent="0.3">
      <c r="A612" s="1"/>
      <c r="B612" s="18" t="s">
        <v>821</v>
      </c>
      <c r="C612" s="19" t="s">
        <v>842</v>
      </c>
      <c r="D612" s="19" t="s">
        <v>843</v>
      </c>
      <c r="E612" s="19"/>
      <c r="F612" s="3"/>
      <c r="G612" s="1"/>
      <c r="H612" s="1"/>
      <c r="I612" s="1"/>
      <c r="J612" s="1"/>
      <c r="K612" s="1"/>
      <c r="L612" s="1"/>
    </row>
    <row r="613" spans="1:12" ht="13" x14ac:dyDescent="0.3">
      <c r="A613" s="1"/>
      <c r="B613" s="18" t="s">
        <v>821</v>
      </c>
      <c r="C613" s="19" t="s">
        <v>844</v>
      </c>
      <c r="D613" s="19" t="s">
        <v>845</v>
      </c>
      <c r="E613" s="19"/>
      <c r="F613" s="3"/>
      <c r="G613" s="1"/>
      <c r="H613" s="1"/>
      <c r="I613" s="1"/>
      <c r="J613" s="1"/>
      <c r="K613" s="1"/>
      <c r="L613" s="1"/>
    </row>
    <row r="614" spans="1:12" ht="13" x14ac:dyDescent="0.3">
      <c r="A614" s="1"/>
      <c r="B614" s="18" t="s">
        <v>821</v>
      </c>
      <c r="C614" s="19" t="s">
        <v>846</v>
      </c>
      <c r="D614" s="19" t="s">
        <v>847</v>
      </c>
      <c r="E614" s="19"/>
      <c r="F614" s="3"/>
      <c r="G614" s="1"/>
      <c r="H614" s="1"/>
      <c r="I614" s="1"/>
      <c r="J614" s="1"/>
      <c r="K614" s="1"/>
      <c r="L614" s="1"/>
    </row>
    <row r="615" spans="1:12" ht="13" x14ac:dyDescent="0.3">
      <c r="A615" s="1"/>
      <c r="B615" s="18" t="s">
        <v>821</v>
      </c>
      <c r="C615" s="19" t="s">
        <v>848</v>
      </c>
      <c r="D615" s="19" t="s">
        <v>849</v>
      </c>
      <c r="E615" s="19"/>
      <c r="F615" s="3"/>
      <c r="G615" s="1"/>
      <c r="H615" s="1"/>
      <c r="I615" s="1"/>
      <c r="J615" s="1"/>
      <c r="K615" s="1"/>
      <c r="L615" s="1"/>
    </row>
    <row r="616" spans="1:12" ht="13" x14ac:dyDescent="0.3">
      <c r="A616" s="1"/>
      <c r="B616" s="18" t="s">
        <v>821</v>
      </c>
      <c r="C616" s="19" t="s">
        <v>850</v>
      </c>
      <c r="D616" s="19" t="s">
        <v>851</v>
      </c>
      <c r="E616" s="19"/>
      <c r="F616" s="3"/>
      <c r="G616" s="1"/>
      <c r="H616" s="1"/>
      <c r="I616" s="1"/>
      <c r="J616" s="1"/>
      <c r="K616" s="1"/>
      <c r="L616" s="1"/>
    </row>
    <row r="617" spans="1:12" ht="13" x14ac:dyDescent="0.3">
      <c r="A617" s="1"/>
      <c r="B617" s="18" t="s">
        <v>821</v>
      </c>
      <c r="C617" s="19" t="s">
        <v>852</v>
      </c>
      <c r="D617" s="19" t="s">
        <v>853</v>
      </c>
      <c r="E617" s="19"/>
      <c r="F617" s="3"/>
      <c r="G617" s="1"/>
      <c r="H617" s="1"/>
      <c r="I617" s="1"/>
      <c r="J617" s="1"/>
      <c r="K617" s="1"/>
      <c r="L617" s="1"/>
    </row>
    <row r="618" spans="1:12" ht="13" x14ac:dyDescent="0.3">
      <c r="A618" s="1"/>
      <c r="B618" s="18" t="s">
        <v>821</v>
      </c>
      <c r="C618" s="19" t="s">
        <v>854</v>
      </c>
      <c r="D618" s="19" t="s">
        <v>855</v>
      </c>
      <c r="E618" s="19"/>
      <c r="F618" s="3"/>
      <c r="G618" s="1"/>
      <c r="H618" s="1"/>
      <c r="I618" s="1"/>
      <c r="J618" s="1"/>
      <c r="K618" s="1"/>
      <c r="L618" s="1"/>
    </row>
    <row r="619" spans="1:12" ht="13" x14ac:dyDescent="0.3">
      <c r="A619" s="1"/>
      <c r="B619" s="18" t="s">
        <v>821</v>
      </c>
      <c r="C619" s="19" t="s">
        <v>856</v>
      </c>
      <c r="D619" s="19" t="s">
        <v>857</v>
      </c>
      <c r="E619" s="19"/>
      <c r="F619" s="3"/>
      <c r="G619" s="1"/>
      <c r="H619" s="1"/>
      <c r="I619" s="1"/>
      <c r="J619" s="1"/>
      <c r="K619" s="1"/>
      <c r="L619" s="1"/>
    </row>
    <row r="620" spans="1:12" ht="13" x14ac:dyDescent="0.3">
      <c r="A620" s="1"/>
      <c r="B620" s="18" t="s">
        <v>821</v>
      </c>
      <c r="C620" s="19" t="s">
        <v>858</v>
      </c>
      <c r="D620" s="19" t="s">
        <v>859</v>
      </c>
      <c r="E620" s="19"/>
      <c r="F620" s="3"/>
      <c r="G620" s="1"/>
      <c r="H620" s="1"/>
      <c r="I620" s="1"/>
      <c r="J620" s="1"/>
      <c r="K620" s="1"/>
      <c r="L620" s="1"/>
    </row>
    <row r="621" spans="1:12" ht="13" x14ac:dyDescent="0.3">
      <c r="A621" s="1"/>
      <c r="B621" s="2"/>
      <c r="C621" s="1"/>
      <c r="D621" s="1"/>
      <c r="E621" s="1"/>
      <c r="F621" s="3"/>
      <c r="G621" s="1"/>
      <c r="H621" s="1"/>
      <c r="I621" s="1"/>
      <c r="J621" s="1"/>
      <c r="K621" s="1"/>
      <c r="L621" s="1"/>
    </row>
    <row r="622" spans="1:12" ht="13" x14ac:dyDescent="0.3">
      <c r="A622" s="1"/>
      <c r="B622" s="2"/>
      <c r="C622" s="1"/>
      <c r="D622" s="1"/>
      <c r="E622" s="1"/>
      <c r="F622" s="3"/>
      <c r="G622" s="1"/>
      <c r="H622" s="1"/>
      <c r="I622" s="1"/>
      <c r="J622" s="1"/>
      <c r="K622" s="1"/>
      <c r="L622" s="1"/>
    </row>
    <row r="623" spans="1:12" ht="13" x14ac:dyDescent="0.3">
      <c r="A623" s="1"/>
      <c r="B623" s="2"/>
      <c r="C623" s="1"/>
      <c r="D623" s="1"/>
      <c r="E623" s="1"/>
      <c r="F623" s="3"/>
      <c r="G623" s="1"/>
      <c r="H623" s="1"/>
      <c r="I623" s="1"/>
      <c r="J623" s="1"/>
      <c r="K623" s="1"/>
      <c r="L623" s="1"/>
    </row>
    <row r="624" spans="1:12" ht="13" x14ac:dyDescent="0.3">
      <c r="A624" s="1"/>
      <c r="B624" s="2"/>
      <c r="C624" s="1"/>
      <c r="D624" s="1"/>
      <c r="E624" s="1"/>
      <c r="F624" s="3"/>
      <c r="G624" s="1"/>
      <c r="H624" s="1"/>
      <c r="I624" s="1"/>
      <c r="J624" s="1"/>
      <c r="K624" s="1"/>
      <c r="L624" s="1"/>
    </row>
    <row r="625" spans="1:12" ht="13" x14ac:dyDescent="0.3">
      <c r="A625" s="1"/>
      <c r="B625" s="2"/>
      <c r="C625" s="1"/>
      <c r="D625" s="1"/>
      <c r="E625" s="1"/>
      <c r="F625" s="3"/>
      <c r="G625" s="1"/>
      <c r="H625" s="1"/>
      <c r="I625" s="1"/>
      <c r="J625" s="1"/>
      <c r="K625" s="1"/>
      <c r="L625" s="1"/>
    </row>
    <row r="626" spans="1:12" ht="13" x14ac:dyDescent="0.3">
      <c r="A626" s="1"/>
      <c r="B626" s="2"/>
      <c r="C626" s="1"/>
      <c r="D626" s="1"/>
      <c r="E626" s="1"/>
      <c r="F626" s="3"/>
      <c r="G626" s="1"/>
      <c r="H626" s="1"/>
      <c r="I626" s="1"/>
      <c r="J626" s="1"/>
      <c r="K626" s="1"/>
      <c r="L626" s="1"/>
    </row>
    <row r="627" spans="1:12" ht="13" x14ac:dyDescent="0.3">
      <c r="A627" s="1"/>
      <c r="B627" s="2"/>
      <c r="C627" s="1"/>
      <c r="D627" s="1"/>
      <c r="E627" s="1"/>
      <c r="F627" s="3"/>
      <c r="G627" s="1"/>
      <c r="H627" s="1"/>
      <c r="I627" s="1"/>
      <c r="J627" s="1"/>
      <c r="K627" s="1"/>
      <c r="L627" s="1"/>
    </row>
    <row r="628" spans="1:12" ht="13" x14ac:dyDescent="0.3">
      <c r="A628" s="1"/>
      <c r="B628" s="2"/>
      <c r="C628" s="1"/>
      <c r="D628" s="1"/>
      <c r="E628" s="1"/>
      <c r="F628" s="3"/>
      <c r="G628" s="1"/>
      <c r="H628" s="1"/>
      <c r="I628" s="1"/>
      <c r="J628" s="1"/>
      <c r="K628" s="1"/>
      <c r="L628" s="1"/>
    </row>
    <row r="629" spans="1:12" ht="13" x14ac:dyDescent="0.3">
      <c r="A629" s="1"/>
      <c r="B629" s="2"/>
      <c r="C629" s="1"/>
      <c r="D629" s="1"/>
      <c r="E629" s="1"/>
      <c r="F629" s="3"/>
      <c r="G629" s="1"/>
      <c r="H629" s="1"/>
      <c r="I629" s="1"/>
      <c r="J629" s="1"/>
      <c r="K629" s="1"/>
      <c r="L629" s="1"/>
    </row>
    <row r="630" spans="1:12" ht="13" x14ac:dyDescent="0.3">
      <c r="A630" s="1"/>
      <c r="B630" s="2"/>
      <c r="C630" s="1"/>
      <c r="D630" s="1"/>
      <c r="E630" s="1"/>
      <c r="F630" s="3"/>
      <c r="G630" s="1"/>
      <c r="H630" s="1"/>
      <c r="I630" s="1"/>
      <c r="J630" s="1"/>
      <c r="K630" s="1"/>
      <c r="L630" s="1"/>
    </row>
    <row r="631" spans="1:12" ht="13" x14ac:dyDescent="0.3">
      <c r="A631" s="1"/>
      <c r="B631" s="2"/>
      <c r="C631" s="1"/>
      <c r="D631" s="1"/>
      <c r="E631" s="1"/>
      <c r="F631" s="3"/>
      <c r="G631" s="1"/>
      <c r="H631" s="1"/>
      <c r="I631" s="1"/>
      <c r="J631" s="1"/>
      <c r="K631" s="1"/>
      <c r="L631" s="1"/>
    </row>
    <row r="632" spans="1:12" ht="13" x14ac:dyDescent="0.3">
      <c r="A632" s="1"/>
      <c r="B632" s="2"/>
      <c r="C632" s="1"/>
      <c r="D632" s="1"/>
      <c r="E632" s="1"/>
      <c r="F632" s="3"/>
      <c r="G632" s="1"/>
      <c r="H632" s="1"/>
      <c r="I632" s="1"/>
      <c r="J632" s="1"/>
      <c r="K632" s="1"/>
      <c r="L632" s="1"/>
    </row>
    <row r="633" spans="1:12" ht="13" x14ac:dyDescent="0.3">
      <c r="A633" s="1"/>
      <c r="B633" s="2"/>
      <c r="C633" s="1"/>
      <c r="D633" s="1"/>
      <c r="E633" s="1"/>
      <c r="F633" s="3"/>
      <c r="G633" s="1"/>
      <c r="H633" s="1"/>
      <c r="I633" s="1"/>
      <c r="J633" s="1"/>
      <c r="K633" s="1"/>
      <c r="L633" s="1"/>
    </row>
    <row r="634" spans="1:12" ht="13" x14ac:dyDescent="0.3">
      <c r="A634" s="1"/>
      <c r="B634" s="2"/>
      <c r="C634" s="1"/>
      <c r="D634" s="1"/>
      <c r="E634" s="1"/>
      <c r="F634" s="3"/>
      <c r="G634" s="1"/>
      <c r="H634" s="1"/>
      <c r="I634" s="1"/>
      <c r="J634" s="1"/>
      <c r="K634" s="1"/>
      <c r="L634" s="1"/>
    </row>
    <row r="635" spans="1:12" ht="13" x14ac:dyDescent="0.3">
      <c r="A635" s="1"/>
      <c r="B635" s="2"/>
      <c r="C635" s="1"/>
      <c r="D635" s="1"/>
      <c r="E635" s="1"/>
      <c r="F635" s="3"/>
      <c r="G635" s="1"/>
      <c r="H635" s="1"/>
      <c r="I635" s="1"/>
      <c r="J635" s="1"/>
      <c r="K635" s="1"/>
      <c r="L635" s="1"/>
    </row>
    <row r="636" spans="1:12" ht="13" x14ac:dyDescent="0.3">
      <c r="A636" s="1"/>
      <c r="B636" s="2"/>
      <c r="C636" s="1"/>
      <c r="D636" s="1"/>
      <c r="E636" s="1"/>
      <c r="F636" s="3"/>
      <c r="G636" s="1"/>
      <c r="H636" s="1"/>
      <c r="I636" s="1"/>
      <c r="J636" s="1"/>
      <c r="K636" s="1"/>
      <c r="L636" s="1"/>
    </row>
    <row r="637" spans="1:12" ht="13" x14ac:dyDescent="0.3">
      <c r="A637" s="1"/>
      <c r="B637" s="2"/>
      <c r="C637" s="1"/>
      <c r="D637" s="1"/>
      <c r="E637" s="1"/>
      <c r="F637" s="3"/>
      <c r="G637" s="1"/>
      <c r="H637" s="1"/>
      <c r="I637" s="1"/>
      <c r="J637" s="1"/>
      <c r="K637" s="1"/>
      <c r="L637" s="1"/>
    </row>
    <row r="638" spans="1:12" ht="13" x14ac:dyDescent="0.3">
      <c r="A638" s="1"/>
      <c r="B638" s="2"/>
      <c r="C638" s="1"/>
      <c r="D638" s="1"/>
      <c r="E638" s="1"/>
      <c r="F638" s="3"/>
      <c r="G638" s="1"/>
      <c r="H638" s="1"/>
      <c r="I638" s="1"/>
      <c r="J638" s="1"/>
      <c r="K638" s="1"/>
      <c r="L638" s="1"/>
    </row>
    <row r="639" spans="1:12" ht="13" x14ac:dyDescent="0.3">
      <c r="A639" s="1"/>
      <c r="B639" s="2"/>
      <c r="C639" s="1"/>
      <c r="D639" s="1"/>
      <c r="E639" s="1"/>
      <c r="F639" s="3"/>
      <c r="G639" s="1"/>
      <c r="H639" s="1"/>
      <c r="I639" s="1"/>
      <c r="J639" s="1"/>
      <c r="K639" s="1"/>
      <c r="L639" s="1"/>
    </row>
    <row r="640" spans="1:12" ht="13" x14ac:dyDescent="0.3">
      <c r="A640" s="1"/>
      <c r="B640" s="2"/>
      <c r="C640" s="1"/>
      <c r="D640" s="1"/>
      <c r="E640" s="1"/>
      <c r="F640" s="3"/>
      <c r="G640" s="1"/>
      <c r="H640" s="1"/>
      <c r="I640" s="1"/>
      <c r="J640" s="1"/>
      <c r="K640" s="1"/>
      <c r="L640" s="1"/>
    </row>
    <row r="641" spans="1:12" ht="13" x14ac:dyDescent="0.3">
      <c r="A641" s="1"/>
      <c r="B641" s="2"/>
      <c r="C641" s="1"/>
      <c r="D641" s="1"/>
      <c r="E641" s="1"/>
      <c r="F641" s="3"/>
      <c r="G641" s="1"/>
      <c r="H641" s="1"/>
      <c r="I641" s="1"/>
      <c r="J641" s="1"/>
      <c r="K641" s="1"/>
      <c r="L641" s="1"/>
    </row>
    <row r="642" spans="1:12" ht="13" x14ac:dyDescent="0.3">
      <c r="A642" s="1"/>
      <c r="B642" s="2"/>
      <c r="C642" s="1"/>
      <c r="D642" s="1"/>
      <c r="E642" s="1"/>
      <c r="F642" s="3"/>
      <c r="G642" s="1"/>
      <c r="H642" s="1"/>
      <c r="I642" s="1"/>
      <c r="J642" s="1"/>
      <c r="K642" s="1"/>
      <c r="L642" s="1"/>
    </row>
    <row r="643" spans="1:12" ht="13" x14ac:dyDescent="0.3">
      <c r="A643" s="1"/>
      <c r="B643" s="2"/>
      <c r="C643" s="1"/>
      <c r="D643" s="1"/>
      <c r="E643" s="1"/>
      <c r="F643" s="3"/>
      <c r="G643" s="1"/>
      <c r="H643" s="1"/>
      <c r="I643" s="1"/>
      <c r="J643" s="1"/>
      <c r="K643" s="1"/>
      <c r="L643" s="1"/>
    </row>
    <row r="644" spans="1:12" ht="13" x14ac:dyDescent="0.3">
      <c r="A644" s="1"/>
      <c r="B644" s="2"/>
      <c r="C644" s="1"/>
      <c r="D644" s="1"/>
      <c r="E644" s="1"/>
      <c r="F644" s="3"/>
      <c r="G644" s="1"/>
      <c r="H644" s="1"/>
      <c r="I644" s="1"/>
      <c r="J644" s="1"/>
      <c r="K644" s="1"/>
      <c r="L644" s="1"/>
    </row>
    <row r="645" spans="1:12" ht="13" x14ac:dyDescent="0.3">
      <c r="A645" s="1"/>
      <c r="B645" s="2"/>
      <c r="C645" s="1"/>
      <c r="D645" s="1"/>
      <c r="E645" s="1"/>
      <c r="F645" s="3"/>
      <c r="G645" s="1"/>
      <c r="H645" s="1"/>
      <c r="I645" s="1"/>
      <c r="J645" s="1"/>
      <c r="K645" s="1"/>
      <c r="L645" s="1"/>
    </row>
    <row r="646" spans="1:12" ht="13" x14ac:dyDescent="0.3">
      <c r="A646" s="1"/>
      <c r="B646" s="2"/>
      <c r="C646" s="1"/>
      <c r="D646" s="1"/>
      <c r="E646" s="1"/>
      <c r="F646" s="3"/>
      <c r="G646" s="1"/>
      <c r="H646" s="1"/>
      <c r="I646" s="1"/>
      <c r="J646" s="1"/>
      <c r="K646" s="1"/>
      <c r="L646" s="1"/>
    </row>
    <row r="647" spans="1:12" ht="13" x14ac:dyDescent="0.3">
      <c r="A647" s="1"/>
      <c r="B647" s="2"/>
      <c r="C647" s="1"/>
      <c r="D647" s="1"/>
      <c r="E647" s="1"/>
      <c r="F647" s="3"/>
      <c r="G647" s="1"/>
      <c r="H647" s="1"/>
      <c r="I647" s="1"/>
      <c r="J647" s="1"/>
      <c r="K647" s="1"/>
      <c r="L647" s="1"/>
    </row>
    <row r="648" spans="1:12" ht="13" x14ac:dyDescent="0.3">
      <c r="A648" s="1"/>
      <c r="B648" s="2"/>
      <c r="C648" s="1"/>
      <c r="D648" s="1"/>
      <c r="E648" s="1"/>
      <c r="F648" s="3"/>
      <c r="G648" s="1"/>
      <c r="H648" s="1"/>
      <c r="I648" s="1"/>
      <c r="J648" s="1"/>
      <c r="K648" s="1"/>
      <c r="L648" s="1"/>
    </row>
    <row r="649" spans="1:12" ht="13" x14ac:dyDescent="0.3">
      <c r="A649" s="1"/>
      <c r="B649" s="2"/>
      <c r="C649" s="1"/>
      <c r="D649" s="1"/>
      <c r="E649" s="1"/>
      <c r="F649" s="3"/>
      <c r="G649" s="1"/>
      <c r="H649" s="1"/>
      <c r="I649" s="1"/>
      <c r="J649" s="1"/>
      <c r="K649" s="1"/>
      <c r="L649" s="1"/>
    </row>
    <row r="650" spans="1:12" ht="13" x14ac:dyDescent="0.3">
      <c r="A650" s="1"/>
      <c r="B650" s="2"/>
      <c r="C650" s="1"/>
      <c r="D650" s="1"/>
      <c r="E650" s="1"/>
      <c r="F650" s="3"/>
      <c r="G650" s="1"/>
      <c r="H650" s="1"/>
      <c r="I650" s="1"/>
      <c r="J650" s="1"/>
      <c r="K650" s="1"/>
      <c r="L650" s="1"/>
    </row>
    <row r="651" spans="1:12" ht="13" x14ac:dyDescent="0.3">
      <c r="A651" s="1"/>
      <c r="B651" s="2"/>
      <c r="C651" s="1"/>
      <c r="D651" s="1"/>
      <c r="E651" s="1"/>
      <c r="F651" s="3"/>
      <c r="G651" s="1"/>
      <c r="H651" s="1"/>
      <c r="I651" s="1"/>
      <c r="J651" s="1"/>
      <c r="K651" s="1"/>
      <c r="L651" s="1"/>
    </row>
    <row r="652" spans="1:12" ht="13" x14ac:dyDescent="0.3">
      <c r="A652" s="1"/>
      <c r="B652" s="2"/>
      <c r="C652" s="1"/>
      <c r="D652" s="1"/>
      <c r="E652" s="1"/>
      <c r="F652" s="3"/>
      <c r="G652" s="1"/>
      <c r="H652" s="1"/>
      <c r="I652" s="1"/>
      <c r="J652" s="1"/>
      <c r="K652" s="1"/>
      <c r="L652" s="1"/>
    </row>
    <row r="653" spans="1:12" ht="13" x14ac:dyDescent="0.3">
      <c r="A653" s="1"/>
      <c r="B653" s="2"/>
      <c r="C653" s="1"/>
      <c r="D653" s="1"/>
      <c r="E653" s="1"/>
      <c r="F653" s="3"/>
      <c r="G653" s="1"/>
      <c r="H653" s="1"/>
      <c r="I653" s="1"/>
      <c r="J653" s="1"/>
      <c r="K653" s="1"/>
      <c r="L653" s="1"/>
    </row>
    <row r="654" spans="1:12" ht="13" x14ac:dyDescent="0.3">
      <c r="A654" s="1"/>
      <c r="B654" s="2"/>
      <c r="C654" s="1"/>
      <c r="D654" s="1"/>
      <c r="E654" s="1"/>
      <c r="F654" s="3"/>
      <c r="G654" s="1"/>
      <c r="H654" s="1"/>
      <c r="I654" s="1"/>
      <c r="J654" s="1"/>
      <c r="K654" s="1"/>
      <c r="L654" s="1"/>
    </row>
    <row r="655" spans="1:12" ht="13" x14ac:dyDescent="0.3">
      <c r="A655" s="1"/>
      <c r="B655" s="2"/>
      <c r="C655" s="1"/>
      <c r="D655" s="1"/>
      <c r="E655" s="1"/>
      <c r="F655" s="3"/>
      <c r="G655" s="1"/>
      <c r="H655" s="1"/>
      <c r="I655" s="1"/>
      <c r="J655" s="1"/>
      <c r="K655" s="1"/>
      <c r="L655" s="1"/>
    </row>
    <row r="656" spans="1:12" ht="13" x14ac:dyDescent="0.3">
      <c r="A656" s="1"/>
      <c r="B656" s="2"/>
      <c r="C656" s="1"/>
      <c r="D656" s="1"/>
      <c r="E656" s="1"/>
      <c r="F656" s="3"/>
      <c r="G656" s="1"/>
      <c r="H656" s="1"/>
      <c r="I656" s="1"/>
      <c r="J656" s="1"/>
      <c r="K656" s="1"/>
      <c r="L656" s="1"/>
    </row>
    <row r="657" spans="1:12" ht="13" x14ac:dyDescent="0.3">
      <c r="A657" s="1"/>
      <c r="B657" s="2"/>
      <c r="C657" s="1"/>
      <c r="D657" s="1"/>
      <c r="E657" s="1"/>
      <c r="F657" s="3"/>
      <c r="G657" s="1"/>
      <c r="H657" s="1"/>
      <c r="I657" s="1"/>
      <c r="J657" s="1"/>
      <c r="K657" s="1"/>
      <c r="L657" s="1"/>
    </row>
    <row r="658" spans="1:12" ht="13" x14ac:dyDescent="0.3">
      <c r="A658" s="1"/>
      <c r="B658" s="2"/>
      <c r="C658" s="1"/>
      <c r="D658" s="1"/>
      <c r="E658" s="1"/>
      <c r="F658" s="3"/>
      <c r="G658" s="1"/>
      <c r="H658" s="1"/>
      <c r="I658" s="1"/>
      <c r="J658" s="1"/>
      <c r="K658" s="1"/>
      <c r="L658" s="1"/>
    </row>
    <row r="659" spans="1:12" ht="13" x14ac:dyDescent="0.3">
      <c r="A659" s="1"/>
      <c r="B659" s="2"/>
      <c r="C659" s="1"/>
      <c r="D659" s="1"/>
      <c r="E659" s="1"/>
      <c r="F659" s="3"/>
      <c r="G659" s="1"/>
      <c r="H659" s="1"/>
      <c r="I659" s="1"/>
      <c r="J659" s="1"/>
      <c r="K659" s="1"/>
      <c r="L659" s="1"/>
    </row>
    <row r="660" spans="1:12" ht="13" x14ac:dyDescent="0.3">
      <c r="A660" s="1"/>
      <c r="B660" s="2"/>
      <c r="C660" s="1"/>
      <c r="D660" s="1"/>
      <c r="E660" s="1"/>
      <c r="F660" s="3"/>
      <c r="G660" s="1"/>
      <c r="H660" s="1"/>
      <c r="I660" s="1"/>
      <c r="J660" s="1"/>
      <c r="K660" s="1"/>
      <c r="L660" s="1"/>
    </row>
    <row r="661" spans="1:12" ht="13" x14ac:dyDescent="0.3">
      <c r="A661" s="1"/>
      <c r="B661" s="2"/>
      <c r="C661" s="1"/>
      <c r="D661" s="1"/>
      <c r="E661" s="1"/>
      <c r="F661" s="3"/>
      <c r="G661" s="1"/>
      <c r="H661" s="1"/>
      <c r="I661" s="1"/>
      <c r="J661" s="1"/>
      <c r="K661" s="1"/>
      <c r="L661" s="1"/>
    </row>
    <row r="662" spans="1:12" ht="13" x14ac:dyDescent="0.3">
      <c r="A662" s="1"/>
      <c r="B662" s="2"/>
      <c r="C662" s="1"/>
      <c r="D662" s="1"/>
      <c r="E662" s="1"/>
      <c r="F662" s="3"/>
      <c r="G662" s="1"/>
      <c r="H662" s="1"/>
      <c r="I662" s="1"/>
      <c r="J662" s="1"/>
      <c r="K662" s="1"/>
      <c r="L662" s="1"/>
    </row>
    <row r="663" spans="1:12" ht="13" x14ac:dyDescent="0.3">
      <c r="A663" s="1"/>
      <c r="B663" s="2"/>
      <c r="C663" s="1"/>
      <c r="D663" s="1"/>
      <c r="E663" s="1"/>
      <c r="F663" s="3"/>
      <c r="G663" s="1"/>
      <c r="H663" s="1"/>
      <c r="I663" s="1"/>
      <c r="J663" s="1"/>
      <c r="K663" s="1"/>
      <c r="L663" s="1"/>
    </row>
    <row r="664" spans="1:12" ht="13" x14ac:dyDescent="0.3">
      <c r="A664" s="1"/>
      <c r="B664" s="2"/>
      <c r="C664" s="1"/>
      <c r="D664" s="1"/>
      <c r="E664" s="1"/>
      <c r="F664" s="3"/>
      <c r="G664" s="1"/>
      <c r="H664" s="1"/>
      <c r="I664" s="1"/>
      <c r="J664" s="1"/>
      <c r="K664" s="1"/>
      <c r="L664" s="1"/>
    </row>
    <row r="665" spans="1:12" ht="13" x14ac:dyDescent="0.3">
      <c r="A665" s="1"/>
      <c r="B665" s="2"/>
      <c r="C665" s="1"/>
      <c r="D665" s="1"/>
      <c r="E665" s="1"/>
      <c r="F665" s="3"/>
      <c r="G665" s="1"/>
      <c r="H665" s="1"/>
      <c r="I665" s="1"/>
      <c r="J665" s="1"/>
      <c r="K665" s="1"/>
      <c r="L665" s="1"/>
    </row>
    <row r="666" spans="1:12" ht="13" x14ac:dyDescent="0.3">
      <c r="A666" s="1"/>
      <c r="B666" s="2"/>
      <c r="C666" s="1"/>
      <c r="D666" s="1"/>
      <c r="E666" s="1"/>
      <c r="F666" s="3"/>
      <c r="G666" s="1"/>
      <c r="H666" s="1"/>
      <c r="I666" s="1"/>
      <c r="J666" s="1"/>
      <c r="K666" s="1"/>
      <c r="L666" s="1"/>
    </row>
    <row r="667" spans="1:12" ht="13" x14ac:dyDescent="0.3">
      <c r="A667" s="1"/>
      <c r="B667" s="2"/>
      <c r="C667" s="1"/>
      <c r="D667" s="1"/>
      <c r="E667" s="1"/>
      <c r="F667" s="3"/>
      <c r="G667" s="1"/>
      <c r="H667" s="1"/>
      <c r="I667" s="1"/>
      <c r="J667" s="1"/>
      <c r="K667" s="1"/>
      <c r="L667" s="1"/>
    </row>
    <row r="668" spans="1:12" ht="13" x14ac:dyDescent="0.3">
      <c r="A668" s="1"/>
      <c r="B668" s="2"/>
      <c r="C668" s="1"/>
      <c r="D668" s="1"/>
      <c r="E668" s="1"/>
      <c r="F668" s="3"/>
      <c r="G668" s="1"/>
      <c r="H668" s="1"/>
      <c r="I668" s="1"/>
      <c r="J668" s="1"/>
      <c r="K668" s="1"/>
      <c r="L668" s="1"/>
    </row>
    <row r="669" spans="1:12" ht="13" x14ac:dyDescent="0.3">
      <c r="A669" s="1"/>
      <c r="B669" s="2"/>
      <c r="C669" s="1"/>
      <c r="D669" s="1"/>
      <c r="E669" s="1"/>
      <c r="F669" s="3"/>
      <c r="G669" s="1"/>
      <c r="H669" s="1"/>
      <c r="I669" s="1"/>
      <c r="J669" s="1"/>
      <c r="K669" s="1"/>
      <c r="L669" s="1"/>
    </row>
    <row r="670" spans="1:12" ht="13" x14ac:dyDescent="0.3">
      <c r="A670" s="1"/>
      <c r="B670" s="2"/>
      <c r="C670" s="1"/>
      <c r="D670" s="1"/>
      <c r="E670" s="1"/>
      <c r="F670" s="3"/>
      <c r="G670" s="1"/>
      <c r="H670" s="1"/>
      <c r="I670" s="1"/>
      <c r="J670" s="1"/>
      <c r="K670" s="1"/>
      <c r="L670" s="1"/>
    </row>
    <row r="671" spans="1:12" ht="13" x14ac:dyDescent="0.3">
      <c r="A671" s="1"/>
      <c r="B671" s="2"/>
      <c r="C671" s="1"/>
      <c r="D671" s="1"/>
      <c r="E671" s="1"/>
      <c r="F671" s="3"/>
      <c r="G671" s="1"/>
      <c r="H671" s="1"/>
      <c r="I671" s="1"/>
      <c r="J671" s="1"/>
      <c r="K671" s="1"/>
      <c r="L671" s="1"/>
    </row>
    <row r="672" spans="1:12" ht="13" x14ac:dyDescent="0.3">
      <c r="A672" s="1"/>
      <c r="B672" s="2"/>
      <c r="C672" s="1"/>
      <c r="D672" s="1"/>
      <c r="E672" s="1"/>
      <c r="F672" s="3"/>
      <c r="G672" s="1"/>
      <c r="H672" s="1"/>
      <c r="I672" s="1"/>
      <c r="J672" s="1"/>
      <c r="K672" s="1"/>
      <c r="L672" s="1"/>
    </row>
    <row r="673" spans="1:12" ht="13" x14ac:dyDescent="0.3">
      <c r="A673" s="1"/>
      <c r="B673" s="2"/>
      <c r="C673" s="1"/>
      <c r="D673" s="1"/>
      <c r="E673" s="1"/>
      <c r="F673" s="3"/>
      <c r="G673" s="1"/>
      <c r="H673" s="1"/>
      <c r="I673" s="1"/>
      <c r="J673" s="1"/>
      <c r="K673" s="1"/>
      <c r="L673" s="1"/>
    </row>
    <row r="674" spans="1:12" ht="13" x14ac:dyDescent="0.3">
      <c r="A674" s="1"/>
      <c r="B674" s="2"/>
      <c r="C674" s="1"/>
      <c r="D674" s="1"/>
      <c r="E674" s="1"/>
      <c r="F674" s="3"/>
      <c r="G674" s="1"/>
      <c r="H674" s="1"/>
      <c r="I674" s="1"/>
      <c r="J674" s="1"/>
      <c r="K674" s="1"/>
      <c r="L674" s="1"/>
    </row>
    <row r="675" spans="1:12" ht="13" x14ac:dyDescent="0.3">
      <c r="A675" s="1"/>
      <c r="B675" s="2"/>
      <c r="C675" s="1"/>
      <c r="D675" s="1"/>
      <c r="E675" s="1"/>
      <c r="F675" s="3"/>
      <c r="G675" s="1"/>
      <c r="H675" s="1"/>
      <c r="I675" s="1"/>
      <c r="J675" s="1"/>
      <c r="K675" s="1"/>
      <c r="L675" s="1"/>
    </row>
    <row r="676" spans="1:12" ht="13" x14ac:dyDescent="0.3">
      <c r="A676" s="1"/>
      <c r="B676" s="2"/>
      <c r="C676" s="1"/>
      <c r="D676" s="1"/>
      <c r="E676" s="1"/>
      <c r="F676" s="3"/>
      <c r="G676" s="1"/>
      <c r="H676" s="1"/>
      <c r="I676" s="1"/>
      <c r="J676" s="1"/>
      <c r="K676" s="1"/>
      <c r="L676" s="1"/>
    </row>
    <row r="677" spans="1:12" ht="13" x14ac:dyDescent="0.3">
      <c r="A677" s="1"/>
      <c r="B677" s="2"/>
      <c r="C677" s="1"/>
      <c r="D677" s="1"/>
      <c r="E677" s="1"/>
      <c r="F677" s="3"/>
      <c r="G677" s="1"/>
      <c r="H677" s="1"/>
      <c r="I677" s="1"/>
      <c r="J677" s="1"/>
      <c r="K677" s="1"/>
      <c r="L677" s="1"/>
    </row>
    <row r="678" spans="1:12" ht="13" x14ac:dyDescent="0.3">
      <c r="A678" s="1"/>
      <c r="B678" s="2"/>
      <c r="C678" s="1"/>
      <c r="D678" s="1"/>
      <c r="E678" s="1"/>
      <c r="F678" s="3"/>
      <c r="G678" s="1"/>
      <c r="H678" s="1"/>
      <c r="I678" s="1"/>
      <c r="J678" s="1"/>
      <c r="K678" s="1"/>
      <c r="L678" s="1"/>
    </row>
    <row r="679" spans="1:12" ht="13" x14ac:dyDescent="0.3">
      <c r="A679" s="1"/>
      <c r="B679" s="2"/>
      <c r="C679" s="1"/>
      <c r="D679" s="1"/>
      <c r="E679" s="1"/>
      <c r="F679" s="3"/>
      <c r="G679" s="1"/>
      <c r="H679" s="1"/>
      <c r="I679" s="1"/>
      <c r="J679" s="1"/>
      <c r="K679" s="1"/>
      <c r="L679" s="1"/>
    </row>
    <row r="680" spans="1:12" ht="13" x14ac:dyDescent="0.3">
      <c r="A680" s="1"/>
      <c r="B680" s="2"/>
      <c r="C680" s="1"/>
      <c r="D680" s="1"/>
      <c r="E680" s="1"/>
      <c r="F680" s="3"/>
      <c r="G680" s="1"/>
      <c r="H680" s="1"/>
      <c r="I680" s="1"/>
      <c r="J680" s="1"/>
      <c r="K680" s="1"/>
      <c r="L680" s="1"/>
    </row>
    <row r="681" spans="1:12" ht="13" x14ac:dyDescent="0.3">
      <c r="A681" s="1"/>
      <c r="B681" s="2"/>
      <c r="C681" s="1"/>
      <c r="D681" s="1"/>
      <c r="E681" s="1"/>
      <c r="F681" s="3"/>
      <c r="G681" s="1"/>
      <c r="H681" s="1"/>
      <c r="I681" s="1"/>
      <c r="J681" s="1"/>
      <c r="K681" s="1"/>
      <c r="L681" s="1"/>
    </row>
    <row r="682" spans="1:12" ht="13" x14ac:dyDescent="0.3">
      <c r="A682" s="1"/>
      <c r="B682" s="2"/>
      <c r="C682" s="1"/>
      <c r="D682" s="1"/>
      <c r="E682" s="1"/>
      <c r="F682" s="3"/>
      <c r="G682" s="1"/>
      <c r="H682" s="1"/>
      <c r="I682" s="1"/>
      <c r="J682" s="1"/>
      <c r="K682" s="1"/>
      <c r="L682" s="1"/>
    </row>
    <row r="683" spans="1:12" ht="13" x14ac:dyDescent="0.3">
      <c r="A683" s="1"/>
      <c r="B683" s="2"/>
      <c r="C683" s="1"/>
      <c r="D683" s="1"/>
      <c r="E683" s="1"/>
      <c r="F683" s="3"/>
      <c r="G683" s="1"/>
      <c r="H683" s="1"/>
      <c r="I683" s="1"/>
      <c r="J683" s="1"/>
      <c r="K683" s="1"/>
      <c r="L683" s="1"/>
    </row>
    <row r="684" spans="1:12" ht="13" x14ac:dyDescent="0.3">
      <c r="A684" s="1"/>
      <c r="B684" s="2"/>
      <c r="C684" s="1"/>
      <c r="D684" s="1"/>
      <c r="E684" s="1"/>
      <c r="F684" s="3"/>
      <c r="G684" s="1"/>
      <c r="H684" s="1"/>
      <c r="I684" s="1"/>
      <c r="J684" s="1"/>
      <c r="K684" s="1"/>
      <c r="L684" s="1"/>
    </row>
    <row r="685" spans="1:12" ht="13" x14ac:dyDescent="0.3">
      <c r="A685" s="1"/>
      <c r="B685" s="2"/>
      <c r="C685" s="1"/>
      <c r="D685" s="1"/>
      <c r="E685" s="1"/>
      <c r="F685" s="3"/>
      <c r="G685" s="1"/>
      <c r="H685" s="1"/>
      <c r="I685" s="1"/>
      <c r="J685" s="1"/>
      <c r="K685" s="1"/>
      <c r="L685" s="1"/>
    </row>
    <row r="686" spans="1:12" ht="13" x14ac:dyDescent="0.3">
      <c r="A686" s="1"/>
      <c r="B686" s="2"/>
      <c r="C686" s="1"/>
      <c r="D686" s="1"/>
      <c r="E686" s="1"/>
      <c r="F686" s="3"/>
      <c r="G686" s="1"/>
      <c r="H686" s="1"/>
      <c r="I686" s="1"/>
      <c r="J686" s="1"/>
      <c r="K686" s="1"/>
      <c r="L686" s="1"/>
    </row>
    <row r="687" spans="1:12" ht="13" x14ac:dyDescent="0.3">
      <c r="A687" s="1"/>
      <c r="B687" s="2"/>
      <c r="C687" s="1"/>
      <c r="D687" s="1"/>
      <c r="E687" s="1"/>
      <c r="F687" s="3"/>
      <c r="G687" s="1"/>
      <c r="H687" s="1"/>
      <c r="I687" s="1"/>
      <c r="J687" s="1"/>
      <c r="K687" s="1"/>
      <c r="L687" s="1"/>
    </row>
    <row r="688" spans="1:12" ht="13" x14ac:dyDescent="0.3">
      <c r="A688" s="1"/>
      <c r="B688" s="2"/>
      <c r="C688" s="1"/>
      <c r="D688" s="1"/>
      <c r="E688" s="1"/>
      <c r="F688" s="3"/>
      <c r="G688" s="1"/>
      <c r="H688" s="1"/>
      <c r="I688" s="1"/>
      <c r="J688" s="1"/>
      <c r="K688" s="1"/>
      <c r="L688" s="1"/>
    </row>
    <row r="689" spans="1:12" ht="13" x14ac:dyDescent="0.3">
      <c r="A689" s="1"/>
      <c r="B689" s="2"/>
      <c r="C689" s="1"/>
      <c r="D689" s="1"/>
      <c r="E689" s="1"/>
      <c r="F689" s="3"/>
      <c r="G689" s="1"/>
      <c r="H689" s="1"/>
      <c r="I689" s="1"/>
      <c r="J689" s="1"/>
      <c r="K689" s="1"/>
      <c r="L689" s="1"/>
    </row>
    <row r="690" spans="1:12" ht="13" x14ac:dyDescent="0.3">
      <c r="A690" s="1"/>
      <c r="B690" s="2"/>
      <c r="C690" s="1"/>
      <c r="D690" s="1"/>
      <c r="E690" s="1"/>
      <c r="F690" s="3"/>
      <c r="G690" s="1"/>
      <c r="H690" s="1"/>
      <c r="I690" s="1"/>
      <c r="J690" s="1"/>
      <c r="K690" s="1"/>
      <c r="L690" s="1"/>
    </row>
    <row r="691" spans="1:12" ht="13" x14ac:dyDescent="0.3">
      <c r="A691" s="1"/>
      <c r="B691" s="2"/>
      <c r="C691" s="1"/>
      <c r="D691" s="1"/>
      <c r="E691" s="1"/>
      <c r="F691" s="3"/>
      <c r="G691" s="1"/>
      <c r="H691" s="1"/>
      <c r="I691" s="1"/>
      <c r="J691" s="1"/>
      <c r="K691" s="1"/>
      <c r="L691" s="1"/>
    </row>
    <row r="692" spans="1:12" ht="13" x14ac:dyDescent="0.3">
      <c r="A692" s="1"/>
      <c r="B692" s="2"/>
      <c r="C692" s="1"/>
      <c r="D692" s="1"/>
      <c r="E692" s="1"/>
      <c r="F692" s="3"/>
      <c r="G692" s="1"/>
      <c r="H692" s="1"/>
      <c r="I692" s="1"/>
      <c r="J692" s="1"/>
      <c r="K692" s="1"/>
      <c r="L692" s="1"/>
    </row>
    <row r="693" spans="1:12" ht="13" x14ac:dyDescent="0.3">
      <c r="A693" s="1"/>
      <c r="B693" s="2"/>
      <c r="C693" s="1"/>
      <c r="D693" s="1"/>
      <c r="E693" s="1"/>
      <c r="F693" s="3"/>
      <c r="G693" s="1"/>
      <c r="H693" s="1"/>
      <c r="I693" s="1"/>
      <c r="J693" s="1"/>
      <c r="K693" s="1"/>
      <c r="L693" s="1"/>
    </row>
    <row r="694" spans="1:12" ht="13" x14ac:dyDescent="0.3">
      <c r="A694" s="1"/>
      <c r="B694" s="2"/>
      <c r="C694" s="1"/>
      <c r="D694" s="1"/>
      <c r="E694" s="1"/>
      <c r="F694" s="3"/>
      <c r="G694" s="1"/>
      <c r="H694" s="1"/>
      <c r="I694" s="1"/>
      <c r="J694" s="1"/>
      <c r="K694" s="1"/>
      <c r="L694" s="1"/>
    </row>
    <row r="695" spans="1:12" ht="13" x14ac:dyDescent="0.3">
      <c r="A695" s="1"/>
      <c r="B695" s="2"/>
      <c r="C695" s="1"/>
      <c r="D695" s="1"/>
      <c r="E695" s="1"/>
      <c r="F695" s="3"/>
      <c r="G695" s="1"/>
      <c r="H695" s="1"/>
      <c r="I695" s="1"/>
      <c r="J695" s="1"/>
      <c r="K695" s="1"/>
      <c r="L695" s="1"/>
    </row>
    <row r="696" spans="1:12" ht="13" x14ac:dyDescent="0.3">
      <c r="A696" s="1"/>
      <c r="B696" s="2"/>
      <c r="C696" s="1"/>
      <c r="D696" s="1"/>
      <c r="E696" s="1"/>
      <c r="F696" s="3"/>
      <c r="G696" s="1"/>
      <c r="H696" s="1"/>
      <c r="I696" s="1"/>
      <c r="J696" s="1"/>
      <c r="K696" s="1"/>
      <c r="L696" s="1"/>
    </row>
    <row r="697" spans="1:12" ht="13" x14ac:dyDescent="0.3">
      <c r="A697" s="1"/>
      <c r="B697" s="2"/>
      <c r="C697" s="1"/>
      <c r="D697" s="1"/>
      <c r="E697" s="1"/>
      <c r="F697" s="3"/>
      <c r="G697" s="1"/>
      <c r="H697" s="1"/>
      <c r="I697" s="1"/>
      <c r="J697" s="1"/>
      <c r="K697" s="1"/>
      <c r="L697" s="1"/>
    </row>
    <row r="698" spans="1:12" ht="13" x14ac:dyDescent="0.3">
      <c r="A698" s="1"/>
      <c r="B698" s="2"/>
      <c r="C698" s="1"/>
      <c r="D698" s="1"/>
      <c r="E698" s="1"/>
      <c r="F698" s="3"/>
      <c r="G698" s="1"/>
      <c r="H698" s="1"/>
      <c r="I698" s="1"/>
      <c r="J698" s="1"/>
      <c r="K698" s="1"/>
      <c r="L698" s="1"/>
    </row>
    <row r="699" spans="1:12" ht="13" x14ac:dyDescent="0.3">
      <c r="A699" s="1"/>
      <c r="B699" s="2"/>
      <c r="C699" s="1"/>
      <c r="D699" s="1"/>
      <c r="E699" s="1"/>
      <c r="F699" s="3"/>
      <c r="G699" s="1"/>
      <c r="H699" s="1"/>
      <c r="I699" s="1"/>
      <c r="J699" s="1"/>
      <c r="K699" s="1"/>
      <c r="L699" s="1"/>
    </row>
    <row r="700" spans="1:12" ht="13" x14ac:dyDescent="0.3">
      <c r="A700" s="1"/>
      <c r="B700" s="2"/>
      <c r="C700" s="1"/>
      <c r="D700" s="1"/>
      <c r="E700" s="1"/>
      <c r="F700" s="3"/>
      <c r="G700" s="1"/>
      <c r="H700" s="1"/>
      <c r="I700" s="1"/>
      <c r="J700" s="1"/>
      <c r="K700" s="1"/>
      <c r="L700" s="1"/>
    </row>
    <row r="701" spans="1:12" ht="13" x14ac:dyDescent="0.3">
      <c r="A701" s="1"/>
      <c r="B701" s="2"/>
      <c r="C701" s="1"/>
      <c r="D701" s="1"/>
      <c r="E701" s="1"/>
      <c r="F701" s="3"/>
      <c r="G701" s="1"/>
      <c r="H701" s="1"/>
      <c r="I701" s="1"/>
      <c r="J701" s="1"/>
      <c r="K701" s="1"/>
      <c r="L701" s="1"/>
    </row>
    <row r="702" spans="1:12" ht="13" x14ac:dyDescent="0.3">
      <c r="A702" s="1"/>
      <c r="B702" s="2"/>
      <c r="C702" s="1"/>
      <c r="D702" s="1"/>
      <c r="E702" s="1"/>
      <c r="F702" s="3"/>
      <c r="G702" s="1"/>
      <c r="H702" s="1"/>
      <c r="I702" s="1"/>
      <c r="J702" s="1"/>
      <c r="K702" s="1"/>
      <c r="L702" s="1"/>
    </row>
    <row r="703" spans="1:12" ht="13" x14ac:dyDescent="0.3">
      <c r="A703" s="1"/>
      <c r="B703" s="2"/>
      <c r="C703" s="1"/>
      <c r="D703" s="1"/>
      <c r="E703" s="1"/>
      <c r="F703" s="3"/>
      <c r="G703" s="1"/>
      <c r="H703" s="1"/>
      <c r="I703" s="1"/>
      <c r="J703" s="1"/>
      <c r="K703" s="1"/>
      <c r="L703" s="1"/>
    </row>
    <row r="704" spans="1:12" ht="13" x14ac:dyDescent="0.3">
      <c r="A704" s="1"/>
      <c r="B704" s="2"/>
      <c r="C704" s="1"/>
      <c r="D704" s="1"/>
      <c r="E704" s="1"/>
      <c r="F704" s="3"/>
      <c r="G704" s="1"/>
      <c r="H704" s="1"/>
      <c r="I704" s="1"/>
      <c r="J704" s="1"/>
      <c r="K704" s="1"/>
      <c r="L704" s="1"/>
    </row>
    <row r="705" spans="1:12" ht="13" x14ac:dyDescent="0.3">
      <c r="A705" s="1"/>
      <c r="B705" s="2"/>
      <c r="C705" s="1"/>
      <c r="D705" s="1"/>
      <c r="E705" s="1"/>
      <c r="F705" s="3"/>
      <c r="G705" s="1"/>
      <c r="H705" s="1"/>
      <c r="I705" s="1"/>
      <c r="J705" s="1"/>
      <c r="K705" s="1"/>
      <c r="L705" s="1"/>
    </row>
    <row r="706" spans="1:12" ht="13" x14ac:dyDescent="0.3">
      <c r="A706" s="1"/>
      <c r="B706" s="2"/>
      <c r="C706" s="1"/>
      <c r="D706" s="1"/>
      <c r="E706" s="1"/>
      <c r="F706" s="3"/>
      <c r="G706" s="1"/>
      <c r="H706" s="1"/>
      <c r="I706" s="1"/>
      <c r="J706" s="1"/>
      <c r="K706" s="1"/>
      <c r="L706" s="1"/>
    </row>
    <row r="707" spans="1:12" ht="13" x14ac:dyDescent="0.3">
      <c r="A707" s="1"/>
      <c r="B707" s="2"/>
      <c r="C707" s="1"/>
      <c r="D707" s="1"/>
      <c r="E707" s="1"/>
      <c r="F707" s="3"/>
      <c r="G707" s="1"/>
      <c r="H707" s="1"/>
      <c r="I707" s="1"/>
      <c r="J707" s="1"/>
      <c r="K707" s="1"/>
      <c r="L707" s="1"/>
    </row>
    <row r="708" spans="1:12" ht="13" x14ac:dyDescent="0.3">
      <c r="A708" s="1"/>
      <c r="B708" s="2"/>
      <c r="C708" s="1"/>
      <c r="D708" s="1"/>
      <c r="E708" s="1"/>
      <c r="F708" s="3"/>
      <c r="G708" s="1"/>
      <c r="H708" s="1"/>
      <c r="I708" s="1"/>
      <c r="J708" s="1"/>
      <c r="K708" s="1"/>
      <c r="L708" s="1"/>
    </row>
    <row r="709" spans="1:12" ht="13" x14ac:dyDescent="0.3">
      <c r="A709" s="1"/>
      <c r="B709" s="2"/>
      <c r="C709" s="1"/>
      <c r="D709" s="1"/>
      <c r="E709" s="1"/>
      <c r="F709" s="3"/>
      <c r="G709" s="1"/>
      <c r="H709" s="1"/>
      <c r="I709" s="1"/>
      <c r="J709" s="1"/>
      <c r="K709" s="1"/>
      <c r="L709" s="1"/>
    </row>
    <row r="710" spans="1:12" ht="13" x14ac:dyDescent="0.3">
      <c r="A710" s="1"/>
      <c r="B710" s="2"/>
      <c r="C710" s="1"/>
      <c r="D710" s="1"/>
      <c r="E710" s="1"/>
      <c r="F710" s="3"/>
      <c r="G710" s="1"/>
      <c r="H710" s="1"/>
      <c r="I710" s="1"/>
      <c r="J710" s="1"/>
      <c r="K710" s="1"/>
      <c r="L710" s="1"/>
    </row>
    <row r="711" spans="1:12" ht="13" x14ac:dyDescent="0.3">
      <c r="A711" s="1"/>
      <c r="B711" s="2"/>
      <c r="C711" s="1"/>
      <c r="D711" s="1"/>
      <c r="E711" s="1"/>
      <c r="F711" s="3"/>
      <c r="G711" s="1"/>
      <c r="H711" s="1"/>
      <c r="I711" s="1"/>
      <c r="J711" s="1"/>
      <c r="K711" s="1"/>
      <c r="L711" s="1"/>
    </row>
    <row r="712" spans="1:12" ht="13" x14ac:dyDescent="0.3">
      <c r="A712" s="1"/>
      <c r="B712" s="2"/>
      <c r="C712" s="1"/>
      <c r="D712" s="1"/>
      <c r="E712" s="1"/>
      <c r="F712" s="3"/>
      <c r="G712" s="1"/>
      <c r="H712" s="1"/>
      <c r="I712" s="1"/>
      <c r="J712" s="1"/>
      <c r="K712" s="1"/>
      <c r="L712" s="1"/>
    </row>
    <row r="713" spans="1:12" ht="13" x14ac:dyDescent="0.3">
      <c r="A713" s="1"/>
      <c r="B713" s="2"/>
      <c r="C713" s="1"/>
      <c r="D713" s="1"/>
      <c r="E713" s="1"/>
      <c r="F713" s="3"/>
      <c r="G713" s="1"/>
      <c r="H713" s="1"/>
      <c r="I713" s="1"/>
      <c r="J713" s="1"/>
      <c r="K713" s="1"/>
      <c r="L713" s="1"/>
    </row>
    <row r="714" spans="1:12" ht="13" x14ac:dyDescent="0.3">
      <c r="A714" s="1"/>
      <c r="B714" s="2"/>
      <c r="C714" s="1"/>
      <c r="D714" s="1"/>
      <c r="E714" s="1"/>
      <c r="F714" s="3"/>
      <c r="G714" s="1"/>
      <c r="H714" s="1"/>
      <c r="I714" s="1"/>
      <c r="J714" s="1"/>
      <c r="K714" s="1"/>
      <c r="L714" s="1"/>
    </row>
    <row r="715" spans="1:12" ht="13" x14ac:dyDescent="0.3">
      <c r="A715" s="1"/>
      <c r="B715" s="2"/>
      <c r="C715" s="1"/>
      <c r="D715" s="1"/>
      <c r="E715" s="1"/>
      <c r="F715" s="3"/>
      <c r="G715" s="1"/>
      <c r="H715" s="1"/>
      <c r="I715" s="1"/>
      <c r="J715" s="1"/>
      <c r="K715" s="1"/>
      <c r="L715" s="1"/>
    </row>
    <row r="716" spans="1:12" ht="13" x14ac:dyDescent="0.3">
      <c r="A716" s="1"/>
      <c r="B716" s="2"/>
      <c r="C716" s="1"/>
      <c r="D716" s="1"/>
      <c r="E716" s="1"/>
      <c r="F716" s="3"/>
      <c r="G716" s="1"/>
      <c r="H716" s="1"/>
      <c r="I716" s="1"/>
      <c r="J716" s="1"/>
      <c r="K716" s="1"/>
      <c r="L716" s="1"/>
    </row>
    <row r="717" spans="1:12" ht="13" x14ac:dyDescent="0.3">
      <c r="A717" s="1"/>
      <c r="B717" s="2"/>
      <c r="C717" s="1"/>
      <c r="D717" s="1"/>
      <c r="E717" s="1"/>
      <c r="F717" s="3"/>
      <c r="G717" s="1"/>
      <c r="H717" s="1"/>
      <c r="I717" s="1"/>
      <c r="J717" s="1"/>
      <c r="K717" s="1"/>
      <c r="L717" s="1"/>
    </row>
    <row r="718" spans="1:12" ht="13" x14ac:dyDescent="0.3">
      <c r="A718" s="1"/>
      <c r="B718" s="2"/>
      <c r="C718" s="1"/>
      <c r="D718" s="1"/>
      <c r="E718" s="1"/>
      <c r="F718" s="3"/>
      <c r="G718" s="1"/>
      <c r="H718" s="1"/>
      <c r="I718" s="1"/>
      <c r="J718" s="1"/>
      <c r="K718" s="1"/>
      <c r="L718" s="1"/>
    </row>
    <row r="719" spans="1:12" ht="13" x14ac:dyDescent="0.3">
      <c r="A719" s="1"/>
      <c r="B719" s="2"/>
      <c r="C719" s="1"/>
      <c r="D719" s="1"/>
      <c r="E719" s="1"/>
      <c r="F719" s="3"/>
      <c r="G719" s="1"/>
      <c r="H719" s="1"/>
      <c r="I719" s="1"/>
      <c r="J719" s="1"/>
      <c r="K719" s="1"/>
      <c r="L719" s="1"/>
    </row>
    <row r="720" spans="1:12" ht="13" x14ac:dyDescent="0.3">
      <c r="A720" s="1"/>
      <c r="B720" s="2"/>
      <c r="C720" s="1"/>
      <c r="D720" s="1"/>
      <c r="E720" s="1"/>
      <c r="F720" s="3"/>
      <c r="G720" s="1"/>
      <c r="H720" s="1"/>
      <c r="I720" s="1"/>
      <c r="J720" s="1"/>
      <c r="K720" s="1"/>
      <c r="L720" s="1"/>
    </row>
    <row r="721" spans="1:12" ht="13" x14ac:dyDescent="0.3">
      <c r="A721" s="1"/>
      <c r="B721" s="2"/>
      <c r="C721" s="1"/>
      <c r="D721" s="1"/>
      <c r="E721" s="1"/>
      <c r="F721" s="3"/>
      <c r="G721" s="1"/>
      <c r="H721" s="1"/>
      <c r="I721" s="1"/>
      <c r="J721" s="1"/>
      <c r="K721" s="1"/>
      <c r="L721" s="1"/>
    </row>
    <row r="722" spans="1:12" ht="13" x14ac:dyDescent="0.3">
      <c r="A722" s="1"/>
      <c r="B722" s="2"/>
      <c r="C722" s="1"/>
      <c r="D722" s="1"/>
      <c r="E722" s="1"/>
      <c r="F722" s="3"/>
      <c r="G722" s="1"/>
      <c r="H722" s="1"/>
      <c r="I722" s="1"/>
      <c r="J722" s="1"/>
      <c r="K722" s="1"/>
      <c r="L722" s="1"/>
    </row>
    <row r="723" spans="1:12" ht="13" x14ac:dyDescent="0.3">
      <c r="A723" s="1"/>
      <c r="B723" s="2"/>
      <c r="C723" s="1"/>
      <c r="D723" s="1"/>
      <c r="E723" s="1"/>
      <c r="F723" s="3"/>
      <c r="G723" s="1"/>
      <c r="H723" s="1"/>
      <c r="I723" s="1"/>
      <c r="J723" s="1"/>
      <c r="K723" s="1"/>
      <c r="L723" s="1"/>
    </row>
    <row r="724" spans="1:12" ht="13" x14ac:dyDescent="0.3">
      <c r="A724" s="1"/>
      <c r="B724" s="2"/>
      <c r="C724" s="1"/>
      <c r="D724" s="1"/>
      <c r="E724" s="1"/>
      <c r="F724" s="3"/>
      <c r="G724" s="1"/>
      <c r="H724" s="1"/>
      <c r="I724" s="1"/>
      <c r="J724" s="1"/>
      <c r="K724" s="1"/>
      <c r="L724" s="1"/>
    </row>
    <row r="725" spans="1:12" ht="13" x14ac:dyDescent="0.3">
      <c r="A725" s="1"/>
      <c r="B725" s="2"/>
      <c r="C725" s="1"/>
      <c r="D725" s="1"/>
      <c r="E725" s="1"/>
      <c r="F725" s="3"/>
      <c r="G725" s="1"/>
      <c r="H725" s="1"/>
      <c r="I725" s="1"/>
      <c r="J725" s="1"/>
      <c r="K725" s="1"/>
      <c r="L725" s="1"/>
    </row>
    <row r="726" spans="1:12" ht="13" x14ac:dyDescent="0.3">
      <c r="A726" s="1"/>
      <c r="B726" s="2"/>
      <c r="C726" s="1"/>
      <c r="D726" s="1"/>
      <c r="E726" s="1"/>
      <c r="F726" s="3"/>
      <c r="G726" s="1"/>
      <c r="H726" s="1"/>
      <c r="I726" s="1"/>
      <c r="J726" s="1"/>
      <c r="K726" s="1"/>
      <c r="L726" s="1"/>
    </row>
    <row r="727" spans="1:12" ht="13" x14ac:dyDescent="0.3">
      <c r="A727" s="1"/>
      <c r="B727" s="2"/>
      <c r="C727" s="1"/>
      <c r="D727" s="1"/>
      <c r="E727" s="1"/>
      <c r="F727" s="3"/>
      <c r="G727" s="1"/>
      <c r="H727" s="1"/>
      <c r="I727" s="1"/>
      <c r="J727" s="1"/>
      <c r="K727" s="1"/>
      <c r="L727" s="1"/>
    </row>
    <row r="728" spans="1:12" ht="13" x14ac:dyDescent="0.3">
      <c r="A728" s="1"/>
      <c r="B728" s="2"/>
      <c r="C728" s="1"/>
      <c r="D728" s="1"/>
      <c r="E728" s="1"/>
      <c r="F728" s="3"/>
      <c r="G728" s="1"/>
      <c r="H728" s="1"/>
      <c r="I728" s="1"/>
      <c r="J728" s="1"/>
      <c r="K728" s="1"/>
      <c r="L728" s="1"/>
    </row>
    <row r="729" spans="1:12" ht="13" x14ac:dyDescent="0.3">
      <c r="A729" s="1"/>
      <c r="B729" s="2"/>
      <c r="C729" s="1"/>
      <c r="D729" s="1"/>
      <c r="E729" s="1"/>
      <c r="F729" s="3"/>
      <c r="G729" s="1"/>
      <c r="H729" s="1"/>
      <c r="I729" s="1"/>
      <c r="J729" s="1"/>
      <c r="K729" s="1"/>
      <c r="L729" s="1"/>
    </row>
    <row r="730" spans="1:12" ht="13" x14ac:dyDescent="0.3">
      <c r="A730" s="1"/>
      <c r="B730" s="2"/>
      <c r="C730" s="1"/>
      <c r="D730" s="1"/>
      <c r="E730" s="1"/>
      <c r="F730" s="3"/>
      <c r="G730" s="1"/>
      <c r="H730" s="1"/>
      <c r="I730" s="1"/>
      <c r="J730" s="1"/>
      <c r="K730" s="1"/>
      <c r="L730" s="1"/>
    </row>
    <row r="731" spans="1:12" ht="13" x14ac:dyDescent="0.3">
      <c r="A731" s="1"/>
      <c r="B731" s="2"/>
      <c r="C731" s="1"/>
      <c r="D731" s="1"/>
      <c r="E731" s="1"/>
      <c r="F731" s="3"/>
      <c r="G731" s="1"/>
      <c r="H731" s="1"/>
      <c r="I731" s="1"/>
      <c r="J731" s="1"/>
      <c r="K731" s="1"/>
      <c r="L731" s="1"/>
    </row>
    <row r="732" spans="1:12" ht="13" x14ac:dyDescent="0.3">
      <c r="A732" s="1"/>
      <c r="B732" s="2"/>
      <c r="C732" s="1"/>
      <c r="D732" s="1"/>
      <c r="E732" s="1"/>
      <c r="F732" s="3"/>
      <c r="G732" s="1"/>
      <c r="H732" s="1"/>
      <c r="I732" s="1"/>
      <c r="J732" s="1"/>
      <c r="K732" s="1"/>
      <c r="L732" s="1"/>
    </row>
    <row r="733" spans="1:12" ht="13" x14ac:dyDescent="0.3">
      <c r="A733" s="1"/>
      <c r="B733" s="2"/>
      <c r="C733" s="1"/>
      <c r="D733" s="1"/>
      <c r="E733" s="1"/>
      <c r="F733" s="3"/>
      <c r="G733" s="1"/>
      <c r="H733" s="1"/>
      <c r="I733" s="1"/>
      <c r="J733" s="1"/>
      <c r="K733" s="1"/>
      <c r="L733" s="1"/>
    </row>
    <row r="734" spans="1:12" ht="13" x14ac:dyDescent="0.3">
      <c r="A734" s="1"/>
      <c r="B734" s="2"/>
      <c r="C734" s="1"/>
      <c r="D734" s="1"/>
      <c r="E734" s="1"/>
      <c r="F734" s="3"/>
      <c r="G734" s="1"/>
      <c r="H734" s="1"/>
      <c r="I734" s="1"/>
      <c r="J734" s="1"/>
      <c r="K734" s="1"/>
      <c r="L734" s="1"/>
    </row>
    <row r="735" spans="1:12" ht="13" x14ac:dyDescent="0.3">
      <c r="A735" s="1"/>
      <c r="B735" s="2"/>
      <c r="C735" s="1"/>
      <c r="D735" s="1"/>
      <c r="E735" s="1"/>
      <c r="F735" s="3"/>
      <c r="G735" s="1"/>
      <c r="H735" s="1"/>
      <c r="I735" s="1"/>
      <c r="J735" s="1"/>
      <c r="K735" s="1"/>
      <c r="L735" s="1"/>
    </row>
    <row r="736" spans="1:12" ht="13" x14ac:dyDescent="0.3">
      <c r="A736" s="1"/>
      <c r="B736" s="2"/>
      <c r="C736" s="1"/>
      <c r="D736" s="1"/>
      <c r="E736" s="1"/>
      <c r="F736" s="3"/>
      <c r="G736" s="1"/>
      <c r="H736" s="1"/>
      <c r="I736" s="1"/>
      <c r="J736" s="1"/>
      <c r="K736" s="1"/>
      <c r="L736" s="1"/>
    </row>
    <row r="737" spans="1:12" ht="13" x14ac:dyDescent="0.3">
      <c r="A737" s="1"/>
      <c r="B737" s="2"/>
      <c r="C737" s="1"/>
      <c r="D737" s="1"/>
      <c r="E737" s="1"/>
      <c r="F737" s="3"/>
      <c r="G737" s="1"/>
      <c r="H737" s="1"/>
      <c r="I737" s="1"/>
      <c r="J737" s="1"/>
      <c r="K737" s="1"/>
      <c r="L737" s="1"/>
    </row>
    <row r="738" spans="1:12" ht="13" x14ac:dyDescent="0.3">
      <c r="A738" s="1"/>
      <c r="B738" s="2"/>
      <c r="C738" s="1"/>
      <c r="D738" s="1"/>
      <c r="E738" s="1"/>
      <c r="F738" s="3"/>
      <c r="G738" s="1"/>
      <c r="H738" s="1"/>
      <c r="I738" s="1"/>
      <c r="J738" s="1"/>
      <c r="K738" s="1"/>
      <c r="L738" s="1"/>
    </row>
    <row r="739" spans="1:12" ht="13" x14ac:dyDescent="0.3">
      <c r="A739" s="1"/>
      <c r="B739" s="2"/>
      <c r="C739" s="1"/>
      <c r="D739" s="1"/>
      <c r="E739" s="1"/>
      <c r="F739" s="3"/>
      <c r="G739" s="1"/>
      <c r="H739" s="1"/>
      <c r="I739" s="1"/>
      <c r="J739" s="1"/>
      <c r="K739" s="1"/>
      <c r="L739" s="1"/>
    </row>
    <row r="740" spans="1:12" ht="13" x14ac:dyDescent="0.3">
      <c r="A740" s="1"/>
      <c r="B740" s="2"/>
      <c r="C740" s="1"/>
      <c r="D740" s="1"/>
      <c r="E740" s="1"/>
      <c r="F740" s="3"/>
      <c r="G740" s="1"/>
      <c r="H740" s="1"/>
      <c r="I740" s="1"/>
      <c r="J740" s="1"/>
      <c r="K740" s="1"/>
      <c r="L740" s="1"/>
    </row>
    <row r="741" spans="1:12" ht="13" x14ac:dyDescent="0.3">
      <c r="A741" s="1"/>
      <c r="B741" s="2"/>
      <c r="C741" s="1"/>
      <c r="D741" s="1"/>
      <c r="E741" s="1"/>
      <c r="F741" s="3"/>
      <c r="G741" s="1"/>
      <c r="H741" s="1"/>
      <c r="I741" s="1"/>
      <c r="J741" s="1"/>
      <c r="K741" s="1"/>
      <c r="L741" s="1"/>
    </row>
    <row r="742" spans="1:12" ht="13" x14ac:dyDescent="0.3">
      <c r="A742" s="1"/>
      <c r="B742" s="2"/>
      <c r="C742" s="1"/>
      <c r="D742" s="1"/>
      <c r="E742" s="1"/>
      <c r="F742" s="3"/>
      <c r="G742" s="1"/>
      <c r="H742" s="1"/>
      <c r="I742" s="1"/>
      <c r="J742" s="1"/>
      <c r="K742" s="1"/>
      <c r="L742" s="1"/>
    </row>
    <row r="743" spans="1:12" ht="13" x14ac:dyDescent="0.3">
      <c r="A743" s="1"/>
      <c r="B743" s="2"/>
      <c r="C743" s="1"/>
      <c r="D743" s="1"/>
      <c r="E743" s="1"/>
      <c r="F743" s="3"/>
      <c r="G743" s="1"/>
      <c r="H743" s="1"/>
      <c r="I743" s="1"/>
      <c r="J743" s="1"/>
      <c r="K743" s="1"/>
      <c r="L743" s="1"/>
    </row>
    <row r="744" spans="1:12" ht="13" x14ac:dyDescent="0.3">
      <c r="A744" s="1"/>
      <c r="B744" s="2"/>
      <c r="C744" s="1"/>
      <c r="D744" s="1"/>
      <c r="E744" s="1"/>
      <c r="F744" s="3"/>
      <c r="G744" s="1"/>
      <c r="H744" s="1"/>
      <c r="I744" s="1"/>
      <c r="J744" s="1"/>
      <c r="K744" s="1"/>
      <c r="L744" s="1"/>
    </row>
    <row r="745" spans="1:12" ht="13" x14ac:dyDescent="0.3">
      <c r="A745" s="1"/>
      <c r="B745" s="2"/>
      <c r="C745" s="1"/>
      <c r="D745" s="1"/>
      <c r="E745" s="1"/>
      <c r="F745" s="3"/>
      <c r="G745" s="1"/>
      <c r="H745" s="1"/>
      <c r="I745" s="1"/>
      <c r="J745" s="1"/>
      <c r="K745" s="1"/>
      <c r="L745" s="1"/>
    </row>
    <row r="746" spans="1:12" ht="13" x14ac:dyDescent="0.3">
      <c r="A746" s="1"/>
      <c r="B746" s="2"/>
      <c r="C746" s="1"/>
      <c r="D746" s="1"/>
      <c r="E746" s="1"/>
      <c r="F746" s="3"/>
      <c r="G746" s="1"/>
      <c r="H746" s="1"/>
      <c r="I746" s="1"/>
      <c r="J746" s="1"/>
      <c r="K746" s="1"/>
      <c r="L746" s="1"/>
    </row>
    <row r="747" spans="1:12" ht="13" x14ac:dyDescent="0.3">
      <c r="A747" s="1"/>
      <c r="B747" s="2"/>
      <c r="C747" s="1"/>
      <c r="D747" s="1"/>
      <c r="E747" s="1"/>
      <c r="F747" s="3"/>
      <c r="G747" s="1"/>
      <c r="H747" s="1"/>
      <c r="I747" s="1"/>
      <c r="J747" s="1"/>
      <c r="K747" s="1"/>
      <c r="L747" s="1"/>
    </row>
    <row r="748" spans="1:12" ht="13" x14ac:dyDescent="0.3">
      <c r="A748" s="1"/>
      <c r="B748" s="2"/>
      <c r="C748" s="1"/>
      <c r="D748" s="1"/>
      <c r="E748" s="1"/>
      <c r="F748" s="3"/>
      <c r="G748" s="1"/>
      <c r="H748" s="1"/>
      <c r="I748" s="1"/>
      <c r="J748" s="1"/>
      <c r="K748" s="1"/>
      <c r="L748" s="1"/>
    </row>
    <row r="749" spans="1:12" ht="13" x14ac:dyDescent="0.3">
      <c r="A749" s="1"/>
      <c r="B749" s="2"/>
      <c r="C749" s="1"/>
      <c r="D749" s="1"/>
      <c r="E749" s="1"/>
      <c r="F749" s="3"/>
      <c r="G749" s="1"/>
      <c r="H749" s="1"/>
      <c r="I749" s="1"/>
      <c r="J749" s="1"/>
      <c r="K749" s="1"/>
      <c r="L749" s="1"/>
    </row>
    <row r="750" spans="1:12" ht="13" x14ac:dyDescent="0.3">
      <c r="A750" s="1"/>
      <c r="B750" s="2"/>
      <c r="C750" s="1"/>
      <c r="D750" s="1"/>
      <c r="E750" s="1"/>
      <c r="F750" s="3"/>
      <c r="G750" s="1"/>
      <c r="H750" s="1"/>
      <c r="I750" s="1"/>
      <c r="J750" s="1"/>
      <c r="K750" s="1"/>
      <c r="L750" s="1"/>
    </row>
    <row r="751" spans="1:12" ht="13" x14ac:dyDescent="0.3">
      <c r="A751" s="1"/>
      <c r="B751" s="2"/>
      <c r="C751" s="1"/>
      <c r="D751" s="1"/>
      <c r="E751" s="1"/>
      <c r="F751" s="3"/>
      <c r="G751" s="1"/>
      <c r="H751" s="1"/>
      <c r="I751" s="1"/>
      <c r="J751" s="1"/>
      <c r="K751" s="1"/>
      <c r="L751" s="1"/>
    </row>
    <row r="752" spans="1:12" ht="13" x14ac:dyDescent="0.3">
      <c r="A752" s="1"/>
      <c r="B752" s="2"/>
      <c r="C752" s="1"/>
      <c r="D752" s="1"/>
      <c r="E752" s="1"/>
      <c r="F752" s="3"/>
      <c r="G752" s="1"/>
      <c r="H752" s="1"/>
      <c r="I752" s="1"/>
      <c r="J752" s="1"/>
      <c r="K752" s="1"/>
      <c r="L752" s="1"/>
    </row>
    <row r="753" spans="1:12" ht="13" x14ac:dyDescent="0.3">
      <c r="A753" s="1"/>
      <c r="B753" s="2"/>
      <c r="C753" s="1"/>
      <c r="D753" s="1"/>
      <c r="E753" s="1"/>
      <c r="F753" s="3"/>
      <c r="G753" s="1"/>
      <c r="H753" s="1"/>
      <c r="I753" s="1"/>
      <c r="J753" s="1"/>
      <c r="K753" s="1"/>
      <c r="L753" s="1"/>
    </row>
    <row r="754" spans="1:12" ht="13" x14ac:dyDescent="0.3">
      <c r="A754" s="1"/>
      <c r="B754" s="2"/>
      <c r="C754" s="1"/>
      <c r="D754" s="1"/>
      <c r="E754" s="1"/>
      <c r="F754" s="3"/>
      <c r="G754" s="1"/>
      <c r="H754" s="1"/>
      <c r="I754" s="1"/>
      <c r="J754" s="1"/>
      <c r="K754" s="1"/>
      <c r="L754" s="1"/>
    </row>
    <row r="755" spans="1:12" ht="13" x14ac:dyDescent="0.3">
      <c r="A755" s="1"/>
      <c r="B755" s="2"/>
      <c r="C755" s="1"/>
      <c r="D755" s="1"/>
      <c r="E755" s="1"/>
      <c r="F755" s="3"/>
      <c r="G755" s="1"/>
      <c r="H755" s="1"/>
      <c r="I755" s="1"/>
      <c r="J755" s="1"/>
      <c r="K755" s="1"/>
      <c r="L755" s="1"/>
    </row>
    <row r="756" spans="1:12" ht="13" x14ac:dyDescent="0.3">
      <c r="A756" s="1"/>
      <c r="B756" s="2"/>
      <c r="C756" s="1"/>
      <c r="D756" s="1"/>
      <c r="E756" s="1"/>
      <c r="F756" s="3"/>
      <c r="G756" s="1"/>
      <c r="H756" s="1"/>
      <c r="I756" s="1"/>
      <c r="J756" s="1"/>
      <c r="K756" s="1"/>
      <c r="L756" s="1"/>
    </row>
    <row r="757" spans="1:12" ht="13" x14ac:dyDescent="0.3">
      <c r="A757" s="1"/>
      <c r="B757" s="2"/>
      <c r="C757" s="1"/>
      <c r="D757" s="1"/>
      <c r="E757" s="1"/>
      <c r="F757" s="3"/>
      <c r="G757" s="1"/>
      <c r="H757" s="1"/>
      <c r="I757" s="1"/>
      <c r="J757" s="1"/>
      <c r="K757" s="1"/>
      <c r="L757" s="1"/>
    </row>
    <row r="758" spans="1:12" ht="13" x14ac:dyDescent="0.3">
      <c r="A758" s="1"/>
      <c r="B758" s="2"/>
      <c r="C758" s="1"/>
      <c r="D758" s="1"/>
      <c r="E758" s="1"/>
      <c r="F758" s="3"/>
      <c r="G758" s="1"/>
      <c r="H758" s="1"/>
      <c r="I758" s="1"/>
      <c r="J758" s="1"/>
      <c r="K758" s="1"/>
      <c r="L758" s="1"/>
    </row>
    <row r="759" spans="1:12" ht="13" x14ac:dyDescent="0.3">
      <c r="A759" s="1"/>
      <c r="B759" s="2"/>
      <c r="C759" s="1"/>
      <c r="D759" s="1"/>
      <c r="E759" s="1"/>
      <c r="F759" s="3"/>
      <c r="G759" s="1"/>
      <c r="H759" s="1"/>
      <c r="I759" s="1"/>
      <c r="J759" s="1"/>
      <c r="K759" s="1"/>
      <c r="L759" s="1"/>
    </row>
    <row r="760" spans="1:12" ht="13" x14ac:dyDescent="0.3">
      <c r="A760" s="1"/>
      <c r="B760" s="2"/>
      <c r="C760" s="1"/>
      <c r="D760" s="1"/>
      <c r="E760" s="1"/>
      <c r="F760" s="3"/>
      <c r="G760" s="1"/>
      <c r="H760" s="1"/>
      <c r="I760" s="1"/>
      <c r="J760" s="1"/>
      <c r="K760" s="1"/>
      <c r="L760" s="1"/>
    </row>
    <row r="761" spans="1:12" ht="13" x14ac:dyDescent="0.3">
      <c r="A761" s="1"/>
      <c r="B761" s="2"/>
      <c r="C761" s="1"/>
      <c r="D761" s="1"/>
      <c r="E761" s="1"/>
      <c r="F761" s="3"/>
      <c r="G761" s="1"/>
      <c r="H761" s="1"/>
      <c r="I761" s="1"/>
      <c r="J761" s="1"/>
      <c r="K761" s="1"/>
      <c r="L761" s="1"/>
    </row>
    <row r="762" spans="1:12" ht="13" x14ac:dyDescent="0.3">
      <c r="A762" s="1"/>
      <c r="B762" s="2"/>
      <c r="C762" s="1"/>
      <c r="D762" s="1"/>
      <c r="E762" s="1"/>
      <c r="F762" s="3"/>
      <c r="G762" s="1"/>
      <c r="H762" s="1"/>
      <c r="I762" s="1"/>
      <c r="J762" s="1"/>
      <c r="K762" s="1"/>
      <c r="L762" s="1"/>
    </row>
    <row r="763" spans="1:12" ht="13" x14ac:dyDescent="0.3">
      <c r="A763" s="1"/>
      <c r="B763" s="2"/>
      <c r="C763" s="1"/>
      <c r="D763" s="1"/>
      <c r="E763" s="1"/>
      <c r="F763" s="3"/>
      <c r="G763" s="1"/>
      <c r="H763" s="1"/>
      <c r="I763" s="1"/>
      <c r="J763" s="1"/>
      <c r="K763" s="1"/>
      <c r="L763" s="1"/>
    </row>
    <row r="764" spans="1:12" ht="13" x14ac:dyDescent="0.3">
      <c r="A764" s="1"/>
      <c r="B764" s="2"/>
      <c r="C764" s="1"/>
      <c r="D764" s="1"/>
      <c r="E764" s="1"/>
      <c r="F764" s="3"/>
      <c r="G764" s="1"/>
      <c r="H764" s="1"/>
      <c r="I764" s="1"/>
      <c r="J764" s="1"/>
      <c r="K764" s="1"/>
      <c r="L764" s="1"/>
    </row>
    <row r="765" spans="1:12" ht="13" x14ac:dyDescent="0.3">
      <c r="A765" s="1"/>
      <c r="B765" s="2"/>
      <c r="C765" s="1"/>
      <c r="D765" s="1"/>
      <c r="E765" s="1"/>
      <c r="F765" s="3"/>
      <c r="G765" s="1"/>
      <c r="H765" s="1"/>
      <c r="I765" s="1"/>
      <c r="J765" s="1"/>
      <c r="K765" s="1"/>
      <c r="L765" s="1"/>
    </row>
    <row r="766" spans="1:12" ht="13" x14ac:dyDescent="0.3">
      <c r="A766" s="1"/>
      <c r="B766" s="2"/>
      <c r="C766" s="1"/>
      <c r="D766" s="1"/>
      <c r="E766" s="1"/>
      <c r="F766" s="3"/>
      <c r="G766" s="1"/>
      <c r="H766" s="1"/>
      <c r="I766" s="1"/>
      <c r="J766" s="1"/>
      <c r="K766" s="1"/>
      <c r="L766" s="1"/>
    </row>
    <row r="767" spans="1:12" ht="13" x14ac:dyDescent="0.3">
      <c r="A767" s="1"/>
      <c r="B767" s="2"/>
      <c r="C767" s="1"/>
      <c r="D767" s="1"/>
      <c r="E767" s="1"/>
      <c r="F767" s="3"/>
      <c r="G767" s="1"/>
      <c r="H767" s="1"/>
      <c r="I767" s="1"/>
      <c r="J767" s="1"/>
      <c r="K767" s="1"/>
      <c r="L767" s="1"/>
    </row>
    <row r="768" spans="1:12" ht="13" x14ac:dyDescent="0.3">
      <c r="A768" s="1"/>
      <c r="B768" s="2"/>
      <c r="C768" s="1"/>
      <c r="D768" s="1"/>
      <c r="E768" s="1"/>
      <c r="F768" s="3"/>
      <c r="G768" s="1"/>
      <c r="H768" s="1"/>
      <c r="I768" s="1"/>
      <c r="J768" s="1"/>
      <c r="K768" s="1"/>
      <c r="L768" s="1"/>
    </row>
    <row r="769" spans="1:12" ht="13" x14ac:dyDescent="0.3">
      <c r="A769" s="1"/>
      <c r="B769" s="2"/>
      <c r="C769" s="1"/>
      <c r="D769" s="1"/>
      <c r="E769" s="1"/>
      <c r="F769" s="3"/>
      <c r="G769" s="1"/>
      <c r="H769" s="1"/>
      <c r="I769" s="1"/>
      <c r="J769" s="1"/>
      <c r="K769" s="1"/>
      <c r="L769" s="1"/>
    </row>
    <row r="770" spans="1:12" ht="13" x14ac:dyDescent="0.3">
      <c r="A770" s="1"/>
      <c r="B770" s="2"/>
      <c r="C770" s="1"/>
      <c r="D770" s="1"/>
      <c r="E770" s="1"/>
      <c r="F770" s="3"/>
      <c r="G770" s="1"/>
      <c r="H770" s="1"/>
      <c r="I770" s="1"/>
      <c r="J770" s="1"/>
      <c r="K770" s="1"/>
      <c r="L770" s="1"/>
    </row>
    <row r="771" spans="1:12" ht="13" x14ac:dyDescent="0.3">
      <c r="A771" s="1"/>
      <c r="B771" s="2"/>
      <c r="C771" s="1"/>
      <c r="D771" s="1"/>
      <c r="E771" s="1"/>
      <c r="F771" s="3"/>
      <c r="G771" s="1"/>
      <c r="H771" s="1"/>
      <c r="I771" s="1"/>
      <c r="J771" s="1"/>
      <c r="K771" s="1"/>
      <c r="L771" s="1"/>
    </row>
    <row r="772" spans="1:12" ht="13" x14ac:dyDescent="0.3">
      <c r="A772" s="1"/>
      <c r="B772" s="2"/>
      <c r="C772" s="1"/>
      <c r="D772" s="1"/>
      <c r="E772" s="1"/>
      <c r="F772" s="3"/>
      <c r="G772" s="1"/>
      <c r="H772" s="1"/>
      <c r="I772" s="1"/>
      <c r="J772" s="1"/>
      <c r="K772" s="1"/>
      <c r="L772" s="1"/>
    </row>
    <row r="773" spans="1:12" ht="13" x14ac:dyDescent="0.3">
      <c r="A773" s="1"/>
      <c r="B773" s="2"/>
      <c r="C773" s="1"/>
      <c r="D773" s="1"/>
      <c r="E773" s="1"/>
      <c r="F773" s="3"/>
      <c r="G773" s="1"/>
      <c r="H773" s="1"/>
      <c r="I773" s="1"/>
      <c r="J773" s="1"/>
      <c r="K773" s="1"/>
      <c r="L773" s="1"/>
    </row>
    <row r="774" spans="1:12" ht="13" x14ac:dyDescent="0.3">
      <c r="A774" s="1"/>
      <c r="B774" s="2"/>
      <c r="C774" s="1"/>
      <c r="D774" s="1"/>
      <c r="E774" s="1"/>
      <c r="F774" s="3"/>
      <c r="G774" s="1"/>
      <c r="H774" s="1"/>
      <c r="I774" s="1"/>
      <c r="J774" s="1"/>
      <c r="K774" s="1"/>
      <c r="L774" s="1"/>
    </row>
    <row r="775" spans="1:12" ht="13" x14ac:dyDescent="0.3">
      <c r="A775" s="1"/>
      <c r="B775" s="2"/>
      <c r="C775" s="1"/>
      <c r="D775" s="1"/>
      <c r="E775" s="1"/>
      <c r="F775" s="3"/>
      <c r="G775" s="1"/>
      <c r="H775" s="1"/>
      <c r="I775" s="1"/>
      <c r="J775" s="1"/>
      <c r="K775" s="1"/>
      <c r="L775" s="1"/>
    </row>
    <row r="776" spans="1:12" ht="13" x14ac:dyDescent="0.3">
      <c r="A776" s="1"/>
      <c r="B776" s="2"/>
      <c r="C776" s="1"/>
      <c r="D776" s="1"/>
      <c r="E776" s="1"/>
      <c r="F776" s="3"/>
      <c r="G776" s="1"/>
      <c r="H776" s="1"/>
      <c r="I776" s="1"/>
      <c r="J776" s="1"/>
      <c r="K776" s="1"/>
      <c r="L776" s="1"/>
    </row>
    <row r="777" spans="1:12" ht="13" x14ac:dyDescent="0.3">
      <c r="A777" s="1"/>
      <c r="B777" s="2"/>
      <c r="C777" s="1"/>
      <c r="D777" s="1"/>
      <c r="E777" s="1"/>
      <c r="F777" s="3"/>
      <c r="G777" s="1"/>
      <c r="H777" s="1"/>
      <c r="I777" s="1"/>
      <c r="J777" s="1"/>
      <c r="K777" s="1"/>
      <c r="L777" s="1"/>
    </row>
    <row r="778" spans="1:12" ht="13" x14ac:dyDescent="0.3">
      <c r="A778" s="1"/>
      <c r="B778" s="2"/>
      <c r="C778" s="1"/>
      <c r="D778" s="1"/>
      <c r="E778" s="1"/>
      <c r="F778" s="3"/>
      <c r="G778" s="1"/>
      <c r="H778" s="1"/>
      <c r="I778" s="1"/>
      <c r="J778" s="1"/>
      <c r="K778" s="1"/>
      <c r="L778" s="1"/>
    </row>
    <row r="779" spans="1:12" ht="13" x14ac:dyDescent="0.3">
      <c r="A779" s="1"/>
      <c r="B779" s="2"/>
      <c r="C779" s="1"/>
      <c r="D779" s="1"/>
      <c r="E779" s="1"/>
      <c r="F779" s="3"/>
      <c r="G779" s="1"/>
      <c r="H779" s="1"/>
      <c r="I779" s="1"/>
      <c r="J779" s="1"/>
      <c r="K779" s="1"/>
      <c r="L779" s="1"/>
    </row>
    <row r="780" spans="1:12" ht="13" x14ac:dyDescent="0.3">
      <c r="A780" s="1"/>
      <c r="B780" s="2"/>
      <c r="C780" s="1"/>
      <c r="D780" s="1"/>
      <c r="E780" s="1"/>
      <c r="F780" s="3"/>
      <c r="G780" s="1"/>
      <c r="H780" s="1"/>
      <c r="I780" s="1"/>
      <c r="J780" s="1"/>
      <c r="K780" s="1"/>
      <c r="L780" s="1"/>
    </row>
    <row r="781" spans="1:12" ht="13" x14ac:dyDescent="0.3">
      <c r="A781" s="1"/>
      <c r="B781" s="2"/>
      <c r="C781" s="1"/>
      <c r="D781" s="1"/>
      <c r="E781" s="1"/>
      <c r="F781" s="3"/>
      <c r="G781" s="1"/>
      <c r="H781" s="1"/>
      <c r="I781" s="1"/>
      <c r="J781" s="1"/>
      <c r="K781" s="1"/>
      <c r="L781" s="1"/>
    </row>
    <row r="782" spans="1:12" ht="13" x14ac:dyDescent="0.3">
      <c r="A782" s="1"/>
      <c r="B782" s="2"/>
      <c r="C782" s="1"/>
      <c r="D782" s="1"/>
      <c r="E782" s="1"/>
      <c r="F782" s="3"/>
      <c r="G782" s="1"/>
      <c r="H782" s="1"/>
      <c r="I782" s="1"/>
      <c r="J782" s="1"/>
      <c r="K782" s="1"/>
      <c r="L782" s="1"/>
    </row>
    <row r="783" spans="1:12" ht="13" x14ac:dyDescent="0.3">
      <c r="A783" s="1"/>
      <c r="B783" s="2"/>
      <c r="C783" s="1"/>
      <c r="D783" s="1"/>
      <c r="E783" s="1"/>
      <c r="F783" s="3"/>
      <c r="G783" s="1"/>
      <c r="H783" s="1"/>
      <c r="I783" s="1"/>
      <c r="J783" s="1"/>
      <c r="K783" s="1"/>
      <c r="L783" s="1"/>
    </row>
    <row r="784" spans="1:12" ht="13" x14ac:dyDescent="0.3">
      <c r="A784" s="1"/>
      <c r="B784" s="2"/>
      <c r="C784" s="1"/>
      <c r="D784" s="1"/>
      <c r="E784" s="1"/>
      <c r="F784" s="3"/>
      <c r="G784" s="1"/>
      <c r="H784" s="1"/>
      <c r="I784" s="1"/>
      <c r="J784" s="1"/>
      <c r="K784" s="1"/>
      <c r="L784" s="1"/>
    </row>
    <row r="785" spans="1:12" ht="13" x14ac:dyDescent="0.3">
      <c r="A785" s="1"/>
      <c r="B785" s="2"/>
      <c r="C785" s="1"/>
      <c r="D785" s="1"/>
      <c r="E785" s="1"/>
      <c r="F785" s="3"/>
      <c r="G785" s="1"/>
      <c r="H785" s="1"/>
      <c r="I785" s="1"/>
      <c r="J785" s="1"/>
      <c r="K785" s="1"/>
      <c r="L785" s="1"/>
    </row>
    <row r="786" spans="1:12" ht="13" x14ac:dyDescent="0.3">
      <c r="A786" s="1"/>
      <c r="B786" s="2"/>
      <c r="C786" s="1"/>
      <c r="D786" s="1"/>
      <c r="E786" s="1"/>
      <c r="F786" s="3"/>
      <c r="G786" s="1"/>
      <c r="H786" s="1"/>
      <c r="I786" s="1"/>
      <c r="J786" s="1"/>
      <c r="K786" s="1"/>
      <c r="L786" s="1"/>
    </row>
    <row r="787" spans="1:12" ht="13" x14ac:dyDescent="0.3">
      <c r="A787" s="1"/>
      <c r="B787" s="2"/>
      <c r="C787" s="1"/>
      <c r="D787" s="1"/>
      <c r="E787" s="1"/>
      <c r="F787" s="3"/>
      <c r="G787" s="1"/>
      <c r="H787" s="1"/>
      <c r="I787" s="1"/>
      <c r="J787" s="1"/>
      <c r="K787" s="1"/>
      <c r="L787" s="1"/>
    </row>
    <row r="788" spans="1:12" ht="13" x14ac:dyDescent="0.3">
      <c r="A788" s="1"/>
      <c r="B788" s="2"/>
      <c r="C788" s="1"/>
      <c r="D788" s="1"/>
      <c r="E788" s="1"/>
      <c r="F788" s="3"/>
      <c r="G788" s="1"/>
      <c r="H788" s="1"/>
      <c r="I788" s="1"/>
      <c r="J788" s="1"/>
      <c r="K788" s="1"/>
      <c r="L788" s="1"/>
    </row>
    <row r="789" spans="1:12" ht="13" x14ac:dyDescent="0.3">
      <c r="A789" s="1"/>
      <c r="B789" s="2"/>
      <c r="C789" s="1"/>
      <c r="D789" s="1"/>
      <c r="E789" s="1"/>
      <c r="F789" s="3"/>
      <c r="G789" s="1"/>
      <c r="H789" s="1"/>
      <c r="I789" s="1"/>
      <c r="J789" s="1"/>
      <c r="K789" s="1"/>
      <c r="L789" s="1"/>
    </row>
    <row r="790" spans="1:12" ht="13" x14ac:dyDescent="0.3">
      <c r="A790" s="1"/>
      <c r="B790" s="2"/>
      <c r="C790" s="1"/>
      <c r="D790" s="1"/>
      <c r="E790" s="1"/>
      <c r="F790" s="3"/>
      <c r="G790" s="1"/>
      <c r="H790" s="1"/>
      <c r="I790" s="1"/>
      <c r="J790" s="1"/>
      <c r="K790" s="1"/>
      <c r="L790" s="1"/>
    </row>
    <row r="791" spans="1:12" ht="13" x14ac:dyDescent="0.3">
      <c r="A791" s="1"/>
      <c r="B791" s="2"/>
      <c r="C791" s="1"/>
      <c r="D791" s="1"/>
      <c r="E791" s="1"/>
      <c r="F791" s="3"/>
      <c r="G791" s="1"/>
      <c r="H791" s="1"/>
      <c r="I791" s="1"/>
      <c r="J791" s="1"/>
      <c r="K791" s="1"/>
      <c r="L791" s="1"/>
    </row>
    <row r="792" spans="1:12" ht="13" x14ac:dyDescent="0.3">
      <c r="A792" s="1"/>
      <c r="B792" s="2"/>
      <c r="C792" s="1"/>
      <c r="D792" s="1"/>
      <c r="E792" s="1"/>
      <c r="F792" s="3"/>
      <c r="G792" s="1"/>
      <c r="H792" s="1"/>
      <c r="I792" s="1"/>
      <c r="J792" s="1"/>
      <c r="K792" s="1"/>
      <c r="L792" s="1"/>
    </row>
    <row r="793" spans="1:12" ht="13" x14ac:dyDescent="0.3">
      <c r="A793" s="1"/>
      <c r="B793" s="2"/>
      <c r="C793" s="1"/>
      <c r="D793" s="1"/>
      <c r="E793" s="1"/>
      <c r="F793" s="3"/>
      <c r="G793" s="1"/>
      <c r="H793" s="1"/>
      <c r="I793" s="1"/>
      <c r="J793" s="1"/>
      <c r="K793" s="1"/>
      <c r="L793" s="1"/>
    </row>
    <row r="794" spans="1:12" ht="13" x14ac:dyDescent="0.3">
      <c r="A794" s="1"/>
      <c r="B794" s="2"/>
      <c r="C794" s="1"/>
      <c r="D794" s="1"/>
      <c r="E794" s="1"/>
      <c r="F794" s="3"/>
      <c r="G794" s="1"/>
      <c r="H794" s="1"/>
      <c r="I794" s="1"/>
      <c r="J794" s="1"/>
      <c r="K794" s="1"/>
      <c r="L794" s="1"/>
    </row>
    <row r="795" spans="1:12" ht="13" x14ac:dyDescent="0.3">
      <c r="A795" s="1"/>
      <c r="B795" s="2"/>
      <c r="C795" s="1"/>
      <c r="D795" s="1"/>
      <c r="E795" s="1"/>
      <c r="F795" s="3"/>
      <c r="G795" s="1"/>
      <c r="H795" s="1"/>
      <c r="I795" s="1"/>
      <c r="J795" s="1"/>
      <c r="K795" s="1"/>
      <c r="L795" s="1"/>
    </row>
    <row r="796" spans="1:12" ht="13" x14ac:dyDescent="0.3">
      <c r="A796" s="1"/>
      <c r="B796" s="2"/>
      <c r="C796" s="1"/>
      <c r="D796" s="1"/>
      <c r="E796" s="1"/>
      <c r="F796" s="3"/>
      <c r="G796" s="1"/>
      <c r="H796" s="1"/>
      <c r="I796" s="1"/>
      <c r="J796" s="1"/>
      <c r="K796" s="1"/>
      <c r="L796" s="1"/>
    </row>
    <row r="797" spans="1:12" ht="13" x14ac:dyDescent="0.3">
      <c r="A797" s="1"/>
      <c r="B797" s="2"/>
      <c r="C797" s="1"/>
      <c r="D797" s="1"/>
      <c r="E797" s="1"/>
      <c r="F797" s="3"/>
      <c r="G797" s="1"/>
      <c r="H797" s="1"/>
      <c r="I797" s="1"/>
      <c r="J797" s="1"/>
      <c r="K797" s="1"/>
      <c r="L797" s="1"/>
    </row>
    <row r="798" spans="1:12" ht="13" x14ac:dyDescent="0.3">
      <c r="A798" s="1"/>
      <c r="B798" s="2"/>
      <c r="C798" s="1"/>
      <c r="D798" s="1"/>
      <c r="E798" s="1"/>
      <c r="F798" s="3"/>
      <c r="G798" s="1"/>
      <c r="H798" s="1"/>
      <c r="I798" s="1"/>
      <c r="J798" s="1"/>
      <c r="K798" s="1"/>
      <c r="L798" s="1"/>
    </row>
    <row r="799" spans="1:12" ht="13" x14ac:dyDescent="0.3">
      <c r="A799" s="1"/>
      <c r="B799" s="2"/>
      <c r="C799" s="1"/>
      <c r="D799" s="1"/>
      <c r="E799" s="1"/>
      <c r="F799" s="3"/>
      <c r="G799" s="1"/>
      <c r="H799" s="1"/>
      <c r="I799" s="1"/>
      <c r="J799" s="1"/>
      <c r="K799" s="1"/>
      <c r="L799" s="1"/>
    </row>
    <row r="800" spans="1:12" ht="13" x14ac:dyDescent="0.3">
      <c r="A800" s="1"/>
      <c r="B800" s="2"/>
      <c r="C800" s="1"/>
      <c r="D800" s="1"/>
      <c r="E800" s="1"/>
      <c r="F800" s="3"/>
      <c r="G800" s="1"/>
      <c r="H800" s="1"/>
      <c r="I800" s="1"/>
      <c r="J800" s="1"/>
      <c r="K800" s="1"/>
      <c r="L800" s="1"/>
    </row>
    <row r="801" spans="1:12" ht="13" x14ac:dyDescent="0.3">
      <c r="A801" s="1"/>
      <c r="B801" s="2"/>
      <c r="C801" s="1"/>
      <c r="D801" s="1"/>
      <c r="E801" s="1"/>
      <c r="F801" s="3"/>
      <c r="G801" s="1"/>
      <c r="H801" s="1"/>
      <c r="I801" s="1"/>
      <c r="J801" s="1"/>
      <c r="K801" s="1"/>
      <c r="L801" s="1"/>
    </row>
    <row r="802" spans="1:12" ht="13" x14ac:dyDescent="0.3">
      <c r="A802" s="1"/>
      <c r="B802" s="2"/>
      <c r="C802" s="1"/>
      <c r="D802" s="1"/>
      <c r="E802" s="1"/>
      <c r="F802" s="3"/>
      <c r="G802" s="1"/>
      <c r="H802" s="1"/>
      <c r="I802" s="1"/>
      <c r="J802" s="1"/>
      <c r="K802" s="1"/>
      <c r="L802" s="1"/>
    </row>
    <row r="803" spans="1:12" ht="13" x14ac:dyDescent="0.3">
      <c r="A803" s="1"/>
      <c r="B803" s="2"/>
      <c r="C803" s="1"/>
      <c r="D803" s="1"/>
      <c r="E803" s="1"/>
      <c r="F803" s="3"/>
      <c r="G803" s="1"/>
      <c r="H803" s="1"/>
      <c r="I803" s="1"/>
      <c r="J803" s="1"/>
      <c r="K803" s="1"/>
      <c r="L803" s="1"/>
    </row>
    <row r="804" spans="1:12" ht="13" x14ac:dyDescent="0.3">
      <c r="A804" s="1"/>
      <c r="B804" s="2"/>
      <c r="C804" s="1"/>
      <c r="D804" s="1"/>
      <c r="E804" s="1"/>
      <c r="F804" s="3"/>
      <c r="G804" s="1"/>
      <c r="H804" s="1"/>
      <c r="I804" s="1"/>
      <c r="J804" s="1"/>
      <c r="K804" s="1"/>
      <c r="L804" s="1"/>
    </row>
    <row r="805" spans="1:12" ht="13" x14ac:dyDescent="0.3">
      <c r="A805" s="1"/>
      <c r="B805" s="2"/>
      <c r="C805" s="1"/>
      <c r="D805" s="1"/>
      <c r="E805" s="1"/>
      <c r="F805" s="3"/>
      <c r="G805" s="1"/>
      <c r="H805" s="1"/>
      <c r="I805" s="1"/>
      <c r="J805" s="1"/>
      <c r="K805" s="1"/>
      <c r="L805" s="1"/>
    </row>
    <row r="806" spans="1:12" ht="13" x14ac:dyDescent="0.3">
      <c r="A806" s="1"/>
      <c r="B806" s="2"/>
      <c r="C806" s="1"/>
      <c r="D806" s="1"/>
      <c r="E806" s="1"/>
      <c r="F806" s="3"/>
      <c r="G806" s="1"/>
      <c r="H806" s="1"/>
      <c r="I806" s="1"/>
      <c r="J806" s="1"/>
      <c r="K806" s="1"/>
      <c r="L806" s="1"/>
    </row>
    <row r="807" spans="1:12" ht="13" x14ac:dyDescent="0.3">
      <c r="A807" s="1"/>
      <c r="B807" s="2"/>
      <c r="C807" s="1"/>
      <c r="D807" s="1"/>
      <c r="E807" s="1"/>
      <c r="F807" s="3"/>
      <c r="G807" s="1"/>
      <c r="H807" s="1"/>
      <c r="I807" s="1"/>
      <c r="J807" s="1"/>
      <c r="K807" s="1"/>
      <c r="L807" s="1"/>
    </row>
    <row r="808" spans="1:12" ht="13" x14ac:dyDescent="0.3">
      <c r="A808" s="1"/>
      <c r="B808" s="2"/>
      <c r="C808" s="1"/>
      <c r="D808" s="1"/>
      <c r="E808" s="1"/>
      <c r="F808" s="3"/>
      <c r="G808" s="1"/>
      <c r="H808" s="1"/>
      <c r="I808" s="1"/>
      <c r="J808" s="1"/>
      <c r="K808" s="1"/>
      <c r="L808" s="1"/>
    </row>
    <row r="809" spans="1:12" ht="13" x14ac:dyDescent="0.3">
      <c r="A809" s="1"/>
      <c r="B809" s="2"/>
      <c r="C809" s="1"/>
      <c r="D809" s="1"/>
      <c r="E809" s="1"/>
      <c r="F809" s="3"/>
      <c r="G809" s="1"/>
      <c r="H809" s="1"/>
      <c r="I809" s="1"/>
      <c r="J809" s="1"/>
      <c r="K809" s="1"/>
      <c r="L809" s="1"/>
    </row>
    <row r="810" spans="1:12" ht="13" x14ac:dyDescent="0.3">
      <c r="A810" s="1"/>
      <c r="B810" s="2"/>
      <c r="C810" s="1"/>
      <c r="D810" s="1"/>
      <c r="E810" s="1"/>
      <c r="F810" s="3"/>
      <c r="G810" s="1"/>
      <c r="H810" s="1"/>
      <c r="I810" s="1"/>
      <c r="J810" s="1"/>
      <c r="K810" s="1"/>
      <c r="L810" s="1"/>
    </row>
    <row r="811" spans="1:12" ht="13" x14ac:dyDescent="0.3">
      <c r="A811" s="1"/>
      <c r="B811" s="2"/>
      <c r="C811" s="1"/>
      <c r="D811" s="1"/>
      <c r="E811" s="1"/>
      <c r="F811" s="3"/>
      <c r="G811" s="1"/>
      <c r="H811" s="1"/>
      <c r="I811" s="1"/>
      <c r="J811" s="1"/>
      <c r="K811" s="1"/>
      <c r="L811" s="1"/>
    </row>
    <row r="812" spans="1:12" ht="13" x14ac:dyDescent="0.3">
      <c r="A812" s="1"/>
      <c r="B812" s="2"/>
      <c r="C812" s="1"/>
      <c r="D812" s="1"/>
      <c r="E812" s="1"/>
      <c r="F812" s="3"/>
      <c r="G812" s="1"/>
      <c r="H812" s="1"/>
      <c r="I812" s="1"/>
      <c r="J812" s="1"/>
      <c r="K812" s="1"/>
      <c r="L812" s="1"/>
    </row>
    <row r="813" spans="1:12" ht="13" x14ac:dyDescent="0.3">
      <c r="A813" s="1"/>
      <c r="B813" s="2"/>
      <c r="C813" s="1"/>
      <c r="D813" s="1"/>
      <c r="E813" s="1"/>
      <c r="F813" s="3"/>
      <c r="G813" s="1"/>
      <c r="H813" s="1"/>
      <c r="I813" s="1"/>
      <c r="J813" s="1"/>
      <c r="K813" s="1"/>
      <c r="L813" s="1"/>
    </row>
    <row r="814" spans="1:12" ht="13" x14ac:dyDescent="0.3">
      <c r="A814" s="1"/>
      <c r="B814" s="2"/>
      <c r="C814" s="1"/>
      <c r="D814" s="1"/>
      <c r="E814" s="1"/>
      <c r="F814" s="3"/>
      <c r="G814" s="1"/>
      <c r="H814" s="1"/>
      <c r="I814" s="1"/>
      <c r="J814" s="1"/>
      <c r="K814" s="1"/>
      <c r="L814" s="1"/>
    </row>
    <row r="815" spans="1:12" ht="13" x14ac:dyDescent="0.3">
      <c r="A815" s="1"/>
      <c r="B815" s="2"/>
      <c r="C815" s="1"/>
      <c r="D815" s="1"/>
      <c r="E815" s="1"/>
      <c r="F815" s="3"/>
      <c r="G815" s="1"/>
      <c r="H815" s="1"/>
      <c r="I815" s="1"/>
      <c r="J815" s="1"/>
      <c r="K815" s="1"/>
      <c r="L815" s="1"/>
    </row>
    <row r="816" spans="1:12" ht="13" x14ac:dyDescent="0.3">
      <c r="A816" s="1"/>
      <c r="B816" s="2"/>
      <c r="C816" s="1"/>
      <c r="D816" s="1"/>
      <c r="E816" s="1"/>
      <c r="F816" s="3"/>
      <c r="G816" s="1"/>
      <c r="H816" s="1"/>
      <c r="I816" s="1"/>
      <c r="J816" s="1"/>
      <c r="K816" s="1"/>
      <c r="L816" s="1"/>
    </row>
    <row r="817" spans="1:12" ht="13" x14ac:dyDescent="0.3">
      <c r="A817" s="1"/>
      <c r="B817" s="2"/>
      <c r="C817" s="1"/>
      <c r="D817" s="1"/>
      <c r="E817" s="1"/>
      <c r="F817" s="3"/>
      <c r="G817" s="1"/>
      <c r="H817" s="1"/>
      <c r="I817" s="1"/>
      <c r="J817" s="1"/>
      <c r="K817" s="1"/>
      <c r="L817" s="1"/>
    </row>
    <row r="818" spans="1:12" ht="13" x14ac:dyDescent="0.3">
      <c r="A818" s="1"/>
      <c r="B818" s="2"/>
      <c r="C818" s="1"/>
      <c r="D818" s="1"/>
      <c r="E818" s="1"/>
      <c r="F818" s="3"/>
      <c r="G818" s="1"/>
      <c r="H818" s="1"/>
      <c r="I818" s="1"/>
      <c r="J818" s="1"/>
      <c r="K818" s="1"/>
      <c r="L818" s="1"/>
    </row>
    <row r="819" spans="1:12" ht="13" x14ac:dyDescent="0.3">
      <c r="A819" s="1"/>
      <c r="B819" s="2"/>
      <c r="C819" s="1"/>
      <c r="D819" s="1"/>
      <c r="E819" s="1"/>
      <c r="F819" s="3"/>
      <c r="G819" s="1"/>
      <c r="H819" s="1"/>
      <c r="I819" s="1"/>
      <c r="J819" s="1"/>
      <c r="K819" s="1"/>
      <c r="L819" s="1"/>
    </row>
    <row r="820" spans="1:12" ht="13" x14ac:dyDescent="0.3">
      <c r="A820" s="1"/>
      <c r="B820" s="2"/>
      <c r="C820" s="1"/>
      <c r="D820" s="1"/>
      <c r="E820" s="1"/>
      <c r="F820" s="3"/>
      <c r="G820" s="1"/>
      <c r="H820" s="1"/>
      <c r="I820" s="1"/>
      <c r="J820" s="1"/>
      <c r="K820" s="1"/>
      <c r="L820" s="1"/>
    </row>
    <row r="821" spans="1:12" ht="13" x14ac:dyDescent="0.3">
      <c r="A821" s="1"/>
      <c r="B821" s="2"/>
      <c r="C821" s="1"/>
      <c r="D821" s="1"/>
      <c r="E821" s="1"/>
      <c r="F821" s="3"/>
      <c r="G821" s="1"/>
      <c r="H821" s="1"/>
      <c r="I821" s="1"/>
      <c r="J821" s="1"/>
      <c r="K821" s="1"/>
      <c r="L821" s="1"/>
    </row>
    <row r="822" spans="1:12" ht="13" x14ac:dyDescent="0.3">
      <c r="A822" s="1"/>
      <c r="B822" s="2"/>
      <c r="C822" s="1"/>
      <c r="D822" s="1"/>
      <c r="E822" s="1"/>
      <c r="F822" s="3"/>
      <c r="G822" s="1"/>
      <c r="H822" s="1"/>
      <c r="I822" s="1"/>
      <c r="J822" s="1"/>
      <c r="K822" s="1"/>
      <c r="L822" s="1"/>
    </row>
    <row r="823" spans="1:12" ht="13" x14ac:dyDescent="0.3">
      <c r="A823" s="1"/>
      <c r="B823" s="2"/>
      <c r="C823" s="1"/>
      <c r="D823" s="1"/>
      <c r="E823" s="1"/>
      <c r="F823" s="3"/>
      <c r="G823" s="1"/>
      <c r="H823" s="1"/>
      <c r="I823" s="1"/>
      <c r="J823" s="1"/>
      <c r="K823" s="1"/>
      <c r="L823" s="1"/>
    </row>
    <row r="824" spans="1:12" ht="13" x14ac:dyDescent="0.3">
      <c r="A824" s="1"/>
      <c r="B824" s="2"/>
      <c r="C824" s="1"/>
      <c r="D824" s="1"/>
      <c r="E824" s="1"/>
      <c r="F824" s="3"/>
      <c r="G824" s="1"/>
      <c r="H824" s="1"/>
      <c r="I824" s="1"/>
      <c r="J824" s="1"/>
      <c r="K824" s="1"/>
      <c r="L824" s="1"/>
    </row>
    <row r="825" spans="1:12" ht="13" x14ac:dyDescent="0.3">
      <c r="A825" s="1"/>
      <c r="B825" s="2"/>
      <c r="C825" s="1"/>
      <c r="D825" s="1"/>
      <c r="E825" s="1"/>
      <c r="F825" s="3"/>
      <c r="G825" s="1"/>
      <c r="H825" s="1"/>
      <c r="I825" s="1"/>
      <c r="J825" s="1"/>
      <c r="K825" s="1"/>
      <c r="L825" s="1"/>
    </row>
    <row r="826" spans="1:12" ht="13" x14ac:dyDescent="0.3">
      <c r="A826" s="1"/>
      <c r="B826" s="2"/>
      <c r="C826" s="1"/>
      <c r="D826" s="1"/>
      <c r="E826" s="1"/>
      <c r="F826" s="3"/>
      <c r="G826" s="1"/>
      <c r="H826" s="1"/>
      <c r="I826" s="1"/>
      <c r="J826" s="1"/>
      <c r="K826" s="1"/>
      <c r="L826" s="1"/>
    </row>
    <row r="827" spans="1:12" ht="13" x14ac:dyDescent="0.3">
      <c r="A827" s="1"/>
      <c r="B827" s="2"/>
      <c r="C827" s="1"/>
      <c r="D827" s="1"/>
      <c r="E827" s="1"/>
      <c r="F827" s="3"/>
      <c r="G827" s="1"/>
      <c r="H827" s="1"/>
      <c r="I827" s="1"/>
      <c r="J827" s="1"/>
      <c r="K827" s="1"/>
      <c r="L827" s="1"/>
    </row>
    <row r="828" spans="1:12" ht="13" x14ac:dyDescent="0.3">
      <c r="A828" s="1"/>
      <c r="B828" s="2"/>
      <c r="C828" s="1"/>
      <c r="D828" s="1"/>
      <c r="E828" s="1"/>
      <c r="F828" s="3"/>
      <c r="G828" s="1"/>
      <c r="H828" s="1"/>
      <c r="I828" s="1"/>
      <c r="J828" s="1"/>
      <c r="K828" s="1"/>
      <c r="L828" s="1"/>
    </row>
    <row r="829" spans="1:12" ht="13" x14ac:dyDescent="0.3">
      <c r="A829" s="1"/>
      <c r="B829" s="2"/>
      <c r="C829" s="1"/>
      <c r="D829" s="1"/>
      <c r="E829" s="1"/>
      <c r="F829" s="3"/>
      <c r="G829" s="1"/>
      <c r="H829" s="1"/>
      <c r="I829" s="1"/>
      <c r="J829" s="1"/>
      <c r="K829" s="1"/>
      <c r="L829" s="1"/>
    </row>
    <row r="830" spans="1:12" ht="13" x14ac:dyDescent="0.3">
      <c r="A830" s="1"/>
      <c r="B830" s="2"/>
      <c r="C830" s="1"/>
      <c r="D830" s="1"/>
      <c r="E830" s="1"/>
      <c r="F830" s="3"/>
      <c r="G830" s="1"/>
      <c r="H830" s="1"/>
      <c r="I830" s="1"/>
      <c r="J830" s="1"/>
      <c r="K830" s="1"/>
      <c r="L830" s="1"/>
    </row>
    <row r="831" spans="1:12" ht="13" x14ac:dyDescent="0.3">
      <c r="A831" s="1"/>
      <c r="B831" s="2"/>
      <c r="C831" s="1"/>
      <c r="D831" s="1"/>
      <c r="E831" s="1"/>
      <c r="F831" s="3"/>
      <c r="G831" s="1"/>
      <c r="H831" s="1"/>
      <c r="I831" s="1"/>
      <c r="J831" s="1"/>
      <c r="K831" s="1"/>
      <c r="L831" s="1"/>
    </row>
    <row r="832" spans="1:12" ht="13" x14ac:dyDescent="0.3">
      <c r="A832" s="1"/>
      <c r="B832" s="2"/>
      <c r="C832" s="1"/>
      <c r="D832" s="1"/>
      <c r="E832" s="1"/>
      <c r="F832" s="3"/>
      <c r="G832" s="1"/>
      <c r="H832" s="1"/>
      <c r="I832" s="1"/>
      <c r="J832" s="1"/>
      <c r="K832" s="1"/>
      <c r="L832" s="1"/>
    </row>
    <row r="833" spans="1:12" ht="13" x14ac:dyDescent="0.3">
      <c r="A833" s="1"/>
      <c r="B833" s="2"/>
      <c r="C833" s="1"/>
      <c r="D833" s="1"/>
      <c r="E833" s="1"/>
      <c r="F833" s="3"/>
      <c r="G833" s="1"/>
      <c r="H833" s="1"/>
      <c r="I833" s="1"/>
      <c r="J833" s="1"/>
      <c r="K833" s="1"/>
      <c r="L833" s="1"/>
    </row>
    <row r="834" spans="1:12" ht="13" x14ac:dyDescent="0.3">
      <c r="A834" s="1"/>
      <c r="B834" s="2"/>
      <c r="C834" s="1"/>
      <c r="D834" s="1"/>
      <c r="E834" s="1"/>
      <c r="F834" s="3"/>
      <c r="G834" s="1"/>
      <c r="H834" s="1"/>
      <c r="I834" s="1"/>
      <c r="J834" s="1"/>
      <c r="K834" s="1"/>
      <c r="L834" s="1"/>
    </row>
    <row r="835" spans="1:12" ht="13" x14ac:dyDescent="0.3">
      <c r="A835" s="1"/>
      <c r="B835" s="2"/>
      <c r="C835" s="1"/>
      <c r="D835" s="1"/>
      <c r="E835" s="1"/>
      <c r="F835" s="3"/>
      <c r="G835" s="1"/>
      <c r="H835" s="1"/>
      <c r="I835" s="1"/>
      <c r="J835" s="1"/>
      <c r="K835" s="1"/>
      <c r="L835" s="1"/>
    </row>
    <row r="836" spans="1:12" ht="13" x14ac:dyDescent="0.3">
      <c r="A836" s="1"/>
      <c r="B836" s="2"/>
      <c r="C836" s="1"/>
      <c r="D836" s="1"/>
      <c r="E836" s="1"/>
      <c r="F836" s="3"/>
      <c r="G836" s="1"/>
      <c r="H836" s="1"/>
      <c r="I836" s="1"/>
      <c r="J836" s="1"/>
      <c r="K836" s="1"/>
      <c r="L836" s="1"/>
    </row>
    <row r="837" spans="1:12" ht="13" x14ac:dyDescent="0.3">
      <c r="A837" s="1"/>
      <c r="B837" s="2"/>
      <c r="C837" s="1"/>
      <c r="D837" s="1"/>
      <c r="E837" s="1"/>
      <c r="F837" s="3"/>
      <c r="G837" s="1"/>
      <c r="H837" s="1"/>
      <c r="I837" s="1"/>
      <c r="J837" s="1"/>
      <c r="K837" s="1"/>
      <c r="L837" s="1"/>
    </row>
    <row r="838" spans="1:12" ht="13" x14ac:dyDescent="0.3">
      <c r="A838" s="1"/>
      <c r="B838" s="2"/>
      <c r="C838" s="1"/>
      <c r="D838" s="1"/>
      <c r="E838" s="1"/>
      <c r="F838" s="3"/>
      <c r="G838" s="1"/>
      <c r="H838" s="1"/>
      <c r="I838" s="1"/>
      <c r="J838" s="1"/>
      <c r="K838" s="1"/>
      <c r="L838" s="1"/>
    </row>
    <row r="839" spans="1:12" ht="13" x14ac:dyDescent="0.3">
      <c r="A839" s="1"/>
      <c r="B839" s="2"/>
      <c r="C839" s="1"/>
      <c r="D839" s="1"/>
      <c r="E839" s="1"/>
      <c r="F839" s="3"/>
      <c r="G839" s="1"/>
      <c r="H839" s="1"/>
      <c r="I839" s="1"/>
      <c r="J839" s="1"/>
      <c r="K839" s="1"/>
      <c r="L839" s="1"/>
    </row>
    <row r="840" spans="1:12" ht="13" x14ac:dyDescent="0.3">
      <c r="A840" s="1"/>
      <c r="B840" s="2"/>
      <c r="C840" s="1"/>
      <c r="D840" s="1"/>
      <c r="E840" s="1"/>
      <c r="F840" s="3"/>
      <c r="G840" s="1"/>
      <c r="H840" s="1"/>
      <c r="I840" s="1"/>
      <c r="J840" s="1"/>
      <c r="K840" s="1"/>
      <c r="L840" s="1"/>
    </row>
    <row r="841" spans="1:12" ht="13" x14ac:dyDescent="0.3">
      <c r="A841" s="1"/>
      <c r="B841" s="2"/>
      <c r="C841" s="1"/>
      <c r="D841" s="1"/>
      <c r="E841" s="1"/>
      <c r="F841" s="3"/>
      <c r="G841" s="1"/>
      <c r="H841" s="1"/>
      <c r="I841" s="1"/>
      <c r="J841" s="1"/>
      <c r="K841" s="1"/>
      <c r="L841" s="1"/>
    </row>
    <row r="842" spans="1:12" ht="13" x14ac:dyDescent="0.3">
      <c r="A842" s="1"/>
      <c r="B842" s="2"/>
      <c r="C842" s="1"/>
      <c r="D842" s="1"/>
      <c r="E842" s="1"/>
      <c r="F842" s="3"/>
      <c r="G842" s="1"/>
      <c r="H842" s="1"/>
      <c r="I842" s="1"/>
      <c r="J842" s="1"/>
      <c r="K842" s="1"/>
      <c r="L842" s="1"/>
    </row>
    <row r="843" spans="1:12" ht="13" x14ac:dyDescent="0.3">
      <c r="A843" s="1"/>
      <c r="B843" s="2"/>
      <c r="C843" s="1"/>
      <c r="D843" s="1"/>
      <c r="E843" s="1"/>
      <c r="F843" s="3"/>
      <c r="G843" s="1"/>
      <c r="H843" s="1"/>
      <c r="I843" s="1"/>
      <c r="J843" s="1"/>
      <c r="K843" s="1"/>
      <c r="L843" s="1"/>
    </row>
    <row r="844" spans="1:12" ht="13" x14ac:dyDescent="0.3">
      <c r="A844" s="1"/>
      <c r="B844" s="2"/>
      <c r="C844" s="1"/>
      <c r="D844" s="1"/>
      <c r="E844" s="1"/>
      <c r="F844" s="3"/>
      <c r="G844" s="1"/>
      <c r="H844" s="1"/>
      <c r="I844" s="1"/>
      <c r="J844" s="1"/>
      <c r="K844" s="1"/>
      <c r="L844" s="1"/>
    </row>
    <row r="845" spans="1:12" ht="13" x14ac:dyDescent="0.3">
      <c r="A845" s="1"/>
      <c r="B845" s="2"/>
      <c r="C845" s="1"/>
      <c r="D845" s="1"/>
      <c r="E845" s="1"/>
      <c r="F845" s="3"/>
      <c r="G845" s="1"/>
      <c r="H845" s="1"/>
      <c r="I845" s="1"/>
      <c r="J845" s="1"/>
      <c r="K845" s="1"/>
      <c r="L845" s="1"/>
    </row>
    <row r="846" spans="1:12" ht="13" x14ac:dyDescent="0.3">
      <c r="A846" s="1"/>
      <c r="B846" s="2"/>
      <c r="C846" s="1"/>
      <c r="D846" s="1"/>
      <c r="E846" s="1"/>
      <c r="F846" s="3"/>
      <c r="G846" s="1"/>
      <c r="H846" s="1"/>
      <c r="I846" s="1"/>
      <c r="J846" s="1"/>
      <c r="K846" s="1"/>
      <c r="L846" s="1"/>
    </row>
    <row r="847" spans="1:12" ht="13" x14ac:dyDescent="0.3">
      <c r="A847" s="1"/>
      <c r="B847" s="2"/>
      <c r="C847" s="1"/>
      <c r="D847" s="1"/>
      <c r="E847" s="1"/>
      <c r="F847" s="3"/>
      <c r="G847" s="1"/>
      <c r="H847" s="1"/>
      <c r="I847" s="1"/>
      <c r="J847" s="1"/>
      <c r="K847" s="1"/>
      <c r="L847" s="1"/>
    </row>
    <row r="848" spans="1:12" ht="13" x14ac:dyDescent="0.3">
      <c r="A848" s="1"/>
      <c r="B848" s="2"/>
      <c r="C848" s="1"/>
      <c r="D848" s="1"/>
      <c r="E848" s="1"/>
      <c r="F848" s="3"/>
      <c r="G848" s="1"/>
      <c r="H848" s="1"/>
      <c r="I848" s="1"/>
      <c r="J848" s="1"/>
      <c r="K848" s="1"/>
      <c r="L848" s="1"/>
    </row>
    <row r="849" spans="1:12" ht="13" x14ac:dyDescent="0.3">
      <c r="A849" s="1"/>
      <c r="B849" s="2"/>
      <c r="C849" s="1"/>
      <c r="D849" s="1"/>
      <c r="E849" s="1"/>
      <c r="F849" s="3"/>
      <c r="G849" s="1"/>
      <c r="H849" s="1"/>
      <c r="I849" s="1"/>
      <c r="J849" s="1"/>
      <c r="K849" s="1"/>
      <c r="L849" s="1"/>
    </row>
    <row r="850" spans="1:12" ht="13" x14ac:dyDescent="0.3">
      <c r="A850" s="1"/>
      <c r="B850" s="2"/>
      <c r="C850" s="1"/>
      <c r="D850" s="1"/>
      <c r="E850" s="1"/>
      <c r="F850" s="3"/>
      <c r="G850" s="1"/>
      <c r="H850" s="1"/>
      <c r="I850" s="1"/>
      <c r="J850" s="1"/>
      <c r="K850" s="1"/>
      <c r="L850" s="1"/>
    </row>
    <row r="851" spans="1:12" ht="13" x14ac:dyDescent="0.3">
      <c r="A851" s="1"/>
      <c r="B851" s="2"/>
      <c r="C851" s="1"/>
      <c r="D851" s="1"/>
      <c r="E851" s="1"/>
      <c r="F851" s="3"/>
      <c r="G851" s="1"/>
      <c r="H851" s="1"/>
      <c r="I851" s="1"/>
      <c r="J851" s="1"/>
      <c r="K851" s="1"/>
      <c r="L851" s="1"/>
    </row>
    <row r="852" spans="1:12" ht="13" x14ac:dyDescent="0.3">
      <c r="A852" s="1"/>
      <c r="B852" s="2"/>
      <c r="C852" s="1"/>
      <c r="D852" s="1"/>
      <c r="E852" s="1"/>
      <c r="F852" s="3"/>
      <c r="G852" s="1"/>
      <c r="H852" s="1"/>
      <c r="I852" s="1"/>
      <c r="J852" s="1"/>
      <c r="K852" s="1"/>
      <c r="L852" s="1"/>
    </row>
    <row r="853" spans="1:12" ht="13" x14ac:dyDescent="0.3">
      <c r="A853" s="1"/>
      <c r="B853" s="2"/>
      <c r="C853" s="1"/>
      <c r="D853" s="1"/>
      <c r="E853" s="1"/>
      <c r="F853" s="3"/>
      <c r="G853" s="1"/>
      <c r="H853" s="1"/>
      <c r="I853" s="1"/>
      <c r="J853" s="1"/>
      <c r="K853" s="1"/>
      <c r="L853" s="1"/>
    </row>
    <row r="854" spans="1:12" ht="13" x14ac:dyDescent="0.3">
      <c r="A854" s="1"/>
      <c r="B854" s="2"/>
      <c r="C854" s="1"/>
      <c r="D854" s="1"/>
      <c r="E854" s="1"/>
      <c r="F854" s="3"/>
      <c r="G854" s="1"/>
      <c r="H854" s="1"/>
      <c r="I854" s="1"/>
      <c r="J854" s="1"/>
      <c r="K854" s="1"/>
      <c r="L854" s="1"/>
    </row>
    <row r="855" spans="1:12" ht="13" x14ac:dyDescent="0.3">
      <c r="A855" s="1"/>
      <c r="B855" s="2"/>
      <c r="C855" s="1"/>
      <c r="D855" s="1"/>
      <c r="E855" s="1"/>
      <c r="F855" s="3"/>
      <c r="G855" s="1"/>
      <c r="H855" s="1"/>
      <c r="I855" s="1"/>
      <c r="J855" s="1"/>
      <c r="K855" s="1"/>
      <c r="L855" s="1"/>
    </row>
    <row r="856" spans="1:12" ht="13" x14ac:dyDescent="0.3">
      <c r="A856" s="1"/>
      <c r="B856" s="2"/>
      <c r="C856" s="1"/>
      <c r="D856" s="1"/>
      <c r="E856" s="1"/>
      <c r="F856" s="3"/>
      <c r="G856" s="1"/>
      <c r="H856" s="1"/>
      <c r="I856" s="1"/>
      <c r="J856" s="1"/>
      <c r="K856" s="1"/>
      <c r="L856" s="1"/>
    </row>
    <row r="857" spans="1:12" ht="13" x14ac:dyDescent="0.3">
      <c r="A857" s="1"/>
      <c r="B857" s="2"/>
      <c r="C857" s="1"/>
      <c r="D857" s="1"/>
      <c r="E857" s="1"/>
      <c r="F857" s="3"/>
      <c r="G857" s="1"/>
      <c r="H857" s="1"/>
      <c r="I857" s="1"/>
      <c r="J857" s="1"/>
      <c r="K857" s="1"/>
      <c r="L857" s="1"/>
    </row>
    <row r="858" spans="1:12" ht="13" x14ac:dyDescent="0.3">
      <c r="A858" s="1"/>
      <c r="B858" s="2"/>
      <c r="C858" s="1"/>
      <c r="D858" s="1"/>
      <c r="E858" s="1"/>
      <c r="F858" s="3"/>
      <c r="G858" s="1"/>
      <c r="H858" s="1"/>
      <c r="I858" s="1"/>
      <c r="J858" s="1"/>
      <c r="K858" s="1"/>
      <c r="L858" s="1"/>
    </row>
    <row r="859" spans="1:12" ht="13" x14ac:dyDescent="0.3">
      <c r="A859" s="1"/>
      <c r="B859" s="2"/>
      <c r="C859" s="1"/>
      <c r="D859" s="1"/>
      <c r="E859" s="1"/>
      <c r="F859" s="3"/>
      <c r="G859" s="1"/>
      <c r="H859" s="1"/>
      <c r="I859" s="1"/>
      <c r="J859" s="1"/>
      <c r="K859" s="1"/>
      <c r="L859" s="1"/>
    </row>
    <row r="860" spans="1:12" ht="13" x14ac:dyDescent="0.3">
      <c r="A860" s="1"/>
      <c r="B860" s="2"/>
      <c r="C860" s="1"/>
      <c r="D860" s="1"/>
      <c r="E860" s="1"/>
      <c r="F860" s="3"/>
      <c r="G860" s="1"/>
      <c r="H860" s="1"/>
      <c r="I860" s="1"/>
      <c r="J860" s="1"/>
      <c r="K860" s="1"/>
      <c r="L860" s="1"/>
    </row>
    <row r="861" spans="1:12" ht="13" x14ac:dyDescent="0.3">
      <c r="A861" s="1"/>
      <c r="B861" s="2"/>
      <c r="C861" s="1"/>
      <c r="D861" s="1"/>
      <c r="E861" s="1"/>
      <c r="F861" s="3"/>
      <c r="G861" s="1"/>
      <c r="H861" s="1"/>
      <c r="I861" s="1"/>
      <c r="J861" s="1"/>
      <c r="K861" s="1"/>
      <c r="L861" s="1"/>
    </row>
    <row r="862" spans="1:12" ht="13" x14ac:dyDescent="0.3">
      <c r="A862" s="1"/>
      <c r="B862" s="2"/>
      <c r="C862" s="1"/>
      <c r="D862" s="1"/>
      <c r="E862" s="1"/>
      <c r="F862" s="3"/>
      <c r="G862" s="1"/>
      <c r="H862" s="1"/>
      <c r="I862" s="1"/>
      <c r="J862" s="1"/>
      <c r="K862" s="1"/>
      <c r="L862" s="1"/>
    </row>
    <row r="863" spans="1:12" ht="13" x14ac:dyDescent="0.3">
      <c r="A863" s="1"/>
      <c r="B863" s="2"/>
      <c r="C863" s="1"/>
      <c r="D863" s="1"/>
      <c r="E863" s="1"/>
      <c r="F863" s="3"/>
      <c r="G863" s="1"/>
      <c r="H863" s="1"/>
      <c r="I863" s="1"/>
      <c r="J863" s="1"/>
      <c r="K863" s="1"/>
      <c r="L863" s="1"/>
    </row>
    <row r="864" spans="1:12" ht="13" x14ac:dyDescent="0.3">
      <c r="A864" s="1"/>
      <c r="B864" s="2"/>
      <c r="C864" s="1"/>
      <c r="D864" s="1"/>
      <c r="E864" s="1"/>
      <c r="F864" s="3"/>
      <c r="G864" s="1"/>
      <c r="H864" s="1"/>
      <c r="I864" s="1"/>
      <c r="J864" s="1"/>
      <c r="K864" s="1"/>
      <c r="L864" s="1"/>
    </row>
    <row r="865" spans="1:12" ht="13" x14ac:dyDescent="0.3">
      <c r="A865" s="1"/>
      <c r="B865" s="2"/>
      <c r="C865" s="1"/>
      <c r="D865" s="1"/>
      <c r="E865" s="1"/>
      <c r="F865" s="3"/>
      <c r="G865" s="1"/>
      <c r="H865" s="1"/>
      <c r="I865" s="1"/>
      <c r="J865" s="1"/>
      <c r="K865" s="1"/>
      <c r="L865" s="1"/>
    </row>
    <row r="866" spans="1:12" ht="13" x14ac:dyDescent="0.3">
      <c r="A866" s="1"/>
      <c r="B866" s="2"/>
      <c r="C866" s="1"/>
      <c r="D866" s="1"/>
      <c r="E866" s="1"/>
      <c r="F866" s="3"/>
      <c r="G866" s="1"/>
      <c r="H866" s="1"/>
      <c r="I866" s="1"/>
      <c r="J866" s="1"/>
      <c r="K866" s="1"/>
      <c r="L866" s="1"/>
    </row>
    <row r="867" spans="1:12" ht="13" x14ac:dyDescent="0.3">
      <c r="A867" s="1"/>
      <c r="B867" s="2"/>
      <c r="C867" s="1"/>
      <c r="D867" s="1"/>
      <c r="E867" s="1"/>
      <c r="F867" s="3"/>
      <c r="G867" s="1"/>
      <c r="H867" s="1"/>
      <c r="I867" s="1"/>
      <c r="J867" s="1"/>
      <c r="K867" s="1"/>
      <c r="L867" s="1"/>
    </row>
    <row r="868" spans="1:12" ht="13" x14ac:dyDescent="0.3">
      <c r="A868" s="1"/>
      <c r="B868" s="2"/>
      <c r="C868" s="1"/>
      <c r="D868" s="1"/>
      <c r="E868" s="1"/>
      <c r="F868" s="3"/>
      <c r="G868" s="1"/>
      <c r="H868" s="1"/>
      <c r="I868" s="1"/>
      <c r="J868" s="1"/>
      <c r="K868" s="1"/>
      <c r="L868" s="1"/>
    </row>
    <row r="869" spans="1:12" ht="13" x14ac:dyDescent="0.3">
      <c r="A869" s="1"/>
      <c r="B869" s="2"/>
      <c r="C869" s="1"/>
      <c r="D869" s="1"/>
      <c r="E869" s="1"/>
      <c r="F869" s="3"/>
      <c r="G869" s="1"/>
      <c r="H869" s="1"/>
      <c r="I869" s="1"/>
      <c r="J869" s="1"/>
      <c r="K869" s="1"/>
      <c r="L869" s="1"/>
    </row>
    <row r="870" spans="1:12" ht="13" x14ac:dyDescent="0.3">
      <c r="A870" s="1"/>
      <c r="B870" s="2"/>
      <c r="C870" s="1"/>
      <c r="D870" s="1"/>
      <c r="E870" s="1"/>
      <c r="F870" s="3"/>
      <c r="G870" s="1"/>
      <c r="H870" s="1"/>
      <c r="I870" s="1"/>
      <c r="J870" s="1"/>
      <c r="K870" s="1"/>
      <c r="L870" s="1"/>
    </row>
    <row r="871" spans="1:12" ht="13" x14ac:dyDescent="0.3">
      <c r="A871" s="1"/>
      <c r="B871" s="2"/>
      <c r="C871" s="1"/>
      <c r="D871" s="1"/>
      <c r="E871" s="1"/>
      <c r="F871" s="3"/>
      <c r="G871" s="1"/>
      <c r="H871" s="1"/>
      <c r="I871" s="1"/>
      <c r="J871" s="1"/>
      <c r="K871" s="1"/>
      <c r="L871" s="1"/>
    </row>
    <row r="872" spans="1:12" ht="13" x14ac:dyDescent="0.3">
      <c r="A872" s="1"/>
      <c r="B872" s="2"/>
      <c r="C872" s="1"/>
      <c r="D872" s="1"/>
      <c r="E872" s="1"/>
      <c r="F872" s="3"/>
      <c r="G872" s="1"/>
      <c r="H872" s="1"/>
      <c r="I872" s="1"/>
      <c r="J872" s="1"/>
      <c r="K872" s="1"/>
      <c r="L872" s="1"/>
    </row>
    <row r="873" spans="1:12" ht="13" x14ac:dyDescent="0.3">
      <c r="A873" s="1"/>
      <c r="B873" s="2"/>
      <c r="C873" s="1"/>
      <c r="D873" s="1"/>
      <c r="E873" s="1"/>
      <c r="F873" s="3"/>
      <c r="G873" s="1"/>
      <c r="H873" s="1"/>
      <c r="I873" s="1"/>
      <c r="J873" s="1"/>
      <c r="K873" s="1"/>
      <c r="L873" s="1"/>
    </row>
    <row r="874" spans="1:12" ht="13" x14ac:dyDescent="0.3">
      <c r="A874" s="1"/>
      <c r="B874" s="2"/>
      <c r="C874" s="1"/>
      <c r="D874" s="1"/>
      <c r="E874" s="1"/>
      <c r="F874" s="3"/>
      <c r="G874" s="1"/>
      <c r="H874" s="1"/>
      <c r="I874" s="1"/>
      <c r="J874" s="1"/>
      <c r="K874" s="1"/>
      <c r="L874" s="1"/>
    </row>
    <row r="875" spans="1:12" ht="13" x14ac:dyDescent="0.3">
      <c r="A875" s="1"/>
      <c r="B875" s="2"/>
      <c r="C875" s="1"/>
      <c r="D875" s="1"/>
      <c r="E875" s="1"/>
      <c r="F875" s="3"/>
      <c r="G875" s="1"/>
      <c r="H875" s="1"/>
      <c r="I875" s="1"/>
      <c r="J875" s="1"/>
      <c r="K875" s="1"/>
      <c r="L875" s="1"/>
    </row>
    <row r="876" spans="1:12" ht="13" x14ac:dyDescent="0.3">
      <c r="A876" s="1"/>
      <c r="B876" s="2"/>
      <c r="C876" s="1"/>
      <c r="D876" s="1"/>
      <c r="E876" s="1"/>
      <c r="F876" s="3"/>
      <c r="G876" s="1"/>
      <c r="H876" s="1"/>
      <c r="I876" s="1"/>
      <c r="J876" s="1"/>
      <c r="K876" s="1"/>
      <c r="L876" s="1"/>
    </row>
    <row r="877" spans="1:12" ht="13" x14ac:dyDescent="0.3">
      <c r="A877" s="1"/>
      <c r="B877" s="2"/>
      <c r="C877" s="1"/>
      <c r="D877" s="1"/>
      <c r="E877" s="1"/>
      <c r="F877" s="3"/>
      <c r="G877" s="1"/>
      <c r="H877" s="1"/>
      <c r="I877" s="1"/>
      <c r="J877" s="1"/>
      <c r="K877" s="1"/>
      <c r="L877" s="1"/>
    </row>
    <row r="878" spans="1:12" ht="13" x14ac:dyDescent="0.3">
      <c r="A878" s="1"/>
      <c r="B878" s="2"/>
      <c r="C878" s="1"/>
      <c r="D878" s="1"/>
      <c r="E878" s="1"/>
      <c r="F878" s="3"/>
      <c r="G878" s="1"/>
      <c r="H878" s="1"/>
      <c r="I878" s="1"/>
      <c r="J878" s="1"/>
      <c r="K878" s="1"/>
      <c r="L878" s="1"/>
    </row>
    <row r="879" spans="1:12" ht="13" x14ac:dyDescent="0.3">
      <c r="A879" s="1"/>
      <c r="B879" s="2"/>
      <c r="C879" s="1"/>
      <c r="D879" s="1"/>
      <c r="E879" s="1"/>
      <c r="F879" s="3"/>
      <c r="G879" s="1"/>
      <c r="H879" s="1"/>
      <c r="I879" s="1"/>
      <c r="J879" s="1"/>
      <c r="K879" s="1"/>
      <c r="L879" s="1"/>
    </row>
    <row r="880" spans="1:12" ht="13" x14ac:dyDescent="0.3">
      <c r="A880" s="1"/>
      <c r="B880" s="2"/>
      <c r="C880" s="1"/>
      <c r="D880" s="1"/>
      <c r="E880" s="1"/>
      <c r="F880" s="3"/>
      <c r="G880" s="1"/>
      <c r="H880" s="1"/>
      <c r="I880" s="1"/>
      <c r="J880" s="1"/>
      <c r="K880" s="1"/>
      <c r="L880" s="1"/>
    </row>
    <row r="881" spans="1:12" ht="13" x14ac:dyDescent="0.3">
      <c r="A881" s="1"/>
      <c r="B881" s="2"/>
      <c r="C881" s="1"/>
      <c r="D881" s="1"/>
      <c r="E881" s="1"/>
      <c r="F881" s="3"/>
      <c r="G881" s="1"/>
      <c r="H881" s="1"/>
      <c r="I881" s="1"/>
      <c r="J881" s="1"/>
      <c r="K881" s="1"/>
      <c r="L881" s="1"/>
    </row>
    <row r="882" spans="1:12" ht="13" x14ac:dyDescent="0.3">
      <c r="A882" s="1"/>
      <c r="B882" s="2"/>
      <c r="C882" s="1"/>
      <c r="D882" s="1"/>
      <c r="E882" s="1"/>
      <c r="F882" s="3"/>
      <c r="G882" s="1"/>
      <c r="H882" s="1"/>
      <c r="I882" s="1"/>
      <c r="J882" s="1"/>
      <c r="K882" s="1"/>
      <c r="L882" s="1"/>
    </row>
    <row r="883" spans="1:12" ht="13" x14ac:dyDescent="0.3">
      <c r="A883" s="1"/>
      <c r="B883" s="2"/>
      <c r="C883" s="1"/>
      <c r="D883" s="1"/>
      <c r="E883" s="1"/>
      <c r="F883" s="3"/>
      <c r="G883" s="1"/>
      <c r="H883" s="1"/>
      <c r="I883" s="1"/>
      <c r="J883" s="1"/>
      <c r="K883" s="1"/>
      <c r="L883" s="1"/>
    </row>
    <row r="884" spans="1:12" ht="13" x14ac:dyDescent="0.3">
      <c r="A884" s="1"/>
      <c r="B884" s="2"/>
      <c r="C884" s="1"/>
      <c r="D884" s="1"/>
      <c r="E884" s="1"/>
      <c r="F884" s="3"/>
      <c r="G884" s="1"/>
      <c r="H884" s="1"/>
      <c r="I884" s="1"/>
      <c r="J884" s="1"/>
      <c r="K884" s="1"/>
      <c r="L884" s="1"/>
    </row>
    <row r="885" spans="1:12" ht="13" x14ac:dyDescent="0.3">
      <c r="A885" s="1"/>
      <c r="B885" s="2"/>
      <c r="C885" s="1"/>
      <c r="D885" s="1"/>
      <c r="E885" s="1"/>
      <c r="F885" s="3"/>
      <c r="G885" s="1"/>
      <c r="H885" s="1"/>
      <c r="I885" s="1"/>
      <c r="J885" s="1"/>
      <c r="K885" s="1"/>
      <c r="L885" s="1"/>
    </row>
    <row r="886" spans="1:12" ht="13" x14ac:dyDescent="0.3">
      <c r="A886" s="1"/>
      <c r="B886" s="2"/>
      <c r="C886" s="1"/>
      <c r="D886" s="1"/>
      <c r="E886" s="1"/>
      <c r="F886" s="3"/>
      <c r="G886" s="1"/>
      <c r="H886" s="1"/>
      <c r="I886" s="1"/>
      <c r="J886" s="1"/>
      <c r="K886" s="1"/>
      <c r="L886" s="1"/>
    </row>
    <row r="887" spans="1:12" ht="13" x14ac:dyDescent="0.3">
      <c r="A887" s="1"/>
      <c r="B887" s="2"/>
      <c r="C887" s="1"/>
      <c r="D887" s="1"/>
      <c r="E887" s="1"/>
      <c r="F887" s="3"/>
      <c r="G887" s="1"/>
      <c r="H887" s="1"/>
      <c r="I887" s="1"/>
      <c r="J887" s="1"/>
      <c r="K887" s="1"/>
      <c r="L887" s="1"/>
    </row>
    <row r="888" spans="1:12" ht="13" x14ac:dyDescent="0.3">
      <c r="A888" s="1"/>
      <c r="B888" s="2"/>
      <c r="C888" s="1"/>
      <c r="D888" s="1"/>
      <c r="E888" s="1"/>
      <c r="F888" s="3"/>
      <c r="G888" s="1"/>
      <c r="H888" s="1"/>
      <c r="I888" s="1"/>
      <c r="J888" s="1"/>
      <c r="K888" s="1"/>
      <c r="L888" s="1"/>
    </row>
    <row r="889" spans="1:12" ht="13" x14ac:dyDescent="0.3">
      <c r="A889" s="1"/>
      <c r="B889" s="2"/>
      <c r="C889" s="1"/>
      <c r="D889" s="1"/>
      <c r="E889" s="1"/>
      <c r="F889" s="3"/>
      <c r="G889" s="1"/>
      <c r="H889" s="1"/>
      <c r="I889" s="1"/>
      <c r="J889" s="1"/>
      <c r="K889" s="1"/>
      <c r="L889" s="1"/>
    </row>
    <row r="890" spans="1:12" ht="13" x14ac:dyDescent="0.3">
      <c r="A890" s="1"/>
      <c r="B890" s="2"/>
      <c r="C890" s="1"/>
      <c r="D890" s="1"/>
      <c r="E890" s="1"/>
      <c r="F890" s="3"/>
      <c r="G890" s="1"/>
      <c r="H890" s="1"/>
      <c r="I890" s="1"/>
      <c r="J890" s="1"/>
      <c r="K890" s="1"/>
      <c r="L890" s="1"/>
    </row>
    <row r="891" spans="1:12" ht="13" x14ac:dyDescent="0.3">
      <c r="A891" s="1"/>
      <c r="B891" s="2"/>
      <c r="C891" s="1"/>
      <c r="D891" s="1"/>
      <c r="E891" s="1"/>
      <c r="F891" s="3"/>
      <c r="G891" s="1"/>
      <c r="H891" s="1"/>
      <c r="I891" s="1"/>
      <c r="J891" s="1"/>
      <c r="K891" s="1"/>
      <c r="L891" s="1"/>
    </row>
    <row r="892" spans="1:12" ht="13" x14ac:dyDescent="0.3">
      <c r="A892" s="1"/>
      <c r="B892" s="2"/>
      <c r="C892" s="1"/>
      <c r="D892" s="1"/>
      <c r="E892" s="1"/>
      <c r="F892" s="3"/>
      <c r="G892" s="1"/>
      <c r="H892" s="1"/>
      <c r="I892" s="1"/>
      <c r="J892" s="1"/>
      <c r="K892" s="1"/>
      <c r="L892" s="1"/>
    </row>
    <row r="893" spans="1:12" ht="13" x14ac:dyDescent="0.3">
      <c r="A893" s="1"/>
      <c r="B893" s="2"/>
      <c r="C893" s="1"/>
      <c r="D893" s="1"/>
      <c r="E893" s="1"/>
      <c r="F893" s="3"/>
      <c r="G893" s="1"/>
      <c r="H893" s="1"/>
      <c r="I893" s="1"/>
      <c r="J893" s="1"/>
      <c r="K893" s="1"/>
      <c r="L893" s="1"/>
    </row>
    <row r="894" spans="1:12" ht="13" x14ac:dyDescent="0.3">
      <c r="A894" s="1"/>
      <c r="B894" s="2"/>
      <c r="C894" s="1"/>
      <c r="D894" s="1"/>
      <c r="E894" s="1"/>
      <c r="F894" s="3"/>
      <c r="G894" s="1"/>
      <c r="H894" s="1"/>
      <c r="I894" s="1"/>
      <c r="J894" s="1"/>
      <c r="K894" s="1"/>
      <c r="L894" s="1"/>
    </row>
    <row r="895" spans="1:12" ht="13" x14ac:dyDescent="0.3">
      <c r="A895" s="1"/>
      <c r="B895" s="2"/>
      <c r="C895" s="1"/>
      <c r="D895" s="1"/>
      <c r="E895" s="1"/>
      <c r="F895" s="3"/>
      <c r="G895" s="1"/>
      <c r="H895" s="1"/>
      <c r="I895" s="1"/>
      <c r="J895" s="1"/>
      <c r="K895" s="1"/>
      <c r="L895" s="1"/>
    </row>
    <row r="896" spans="1:12" ht="13" x14ac:dyDescent="0.3">
      <c r="A896" s="1"/>
      <c r="B896" s="2"/>
      <c r="C896" s="1"/>
      <c r="D896" s="1"/>
      <c r="E896" s="1"/>
      <c r="F896" s="3"/>
      <c r="G896" s="1"/>
      <c r="H896" s="1"/>
      <c r="I896" s="1"/>
      <c r="J896" s="1"/>
      <c r="K896" s="1"/>
      <c r="L896" s="1"/>
    </row>
    <row r="897" spans="1:12" ht="13" x14ac:dyDescent="0.3">
      <c r="A897" s="1"/>
      <c r="B897" s="2"/>
      <c r="C897" s="1"/>
      <c r="D897" s="1"/>
      <c r="E897" s="1"/>
      <c r="F897" s="3"/>
      <c r="G897" s="1"/>
      <c r="H897" s="1"/>
      <c r="I897" s="1"/>
      <c r="J897" s="1"/>
      <c r="K897" s="1"/>
      <c r="L897" s="1"/>
    </row>
    <row r="898" spans="1:12" ht="13" x14ac:dyDescent="0.3">
      <c r="A898" s="1"/>
      <c r="B898" s="2"/>
      <c r="C898" s="1"/>
      <c r="D898" s="1"/>
      <c r="E898" s="1"/>
      <c r="F898" s="3"/>
      <c r="G898" s="1"/>
      <c r="H898" s="1"/>
      <c r="I898" s="1"/>
      <c r="J898" s="1"/>
      <c r="K898" s="1"/>
      <c r="L898" s="1"/>
    </row>
    <row r="899" spans="1:12" ht="13" x14ac:dyDescent="0.3">
      <c r="A899" s="1"/>
      <c r="B899" s="2"/>
      <c r="C899" s="1"/>
      <c r="D899" s="1"/>
      <c r="E899" s="1"/>
      <c r="F899" s="3"/>
      <c r="G899" s="1"/>
      <c r="H899" s="1"/>
      <c r="I899" s="1"/>
      <c r="J899" s="1"/>
      <c r="K899" s="1"/>
      <c r="L899" s="1"/>
    </row>
    <row r="900" spans="1:12" ht="13" x14ac:dyDescent="0.3">
      <c r="A900" s="1"/>
      <c r="B900" s="2"/>
      <c r="C900" s="1"/>
      <c r="D900" s="1"/>
      <c r="E900" s="1"/>
      <c r="F900" s="3"/>
      <c r="G900" s="1"/>
      <c r="H900" s="1"/>
      <c r="I900" s="1"/>
      <c r="J900" s="1"/>
      <c r="K900" s="1"/>
      <c r="L900" s="1"/>
    </row>
    <row r="901" spans="1:12" ht="13" x14ac:dyDescent="0.3">
      <c r="A901" s="1"/>
      <c r="B901" s="2"/>
      <c r="C901" s="1"/>
      <c r="D901" s="1"/>
      <c r="E901" s="1"/>
      <c r="F901" s="3"/>
      <c r="G901" s="1"/>
      <c r="H901" s="1"/>
      <c r="I901" s="1"/>
      <c r="J901" s="1"/>
      <c r="K901" s="1"/>
      <c r="L901" s="1"/>
    </row>
    <row r="902" spans="1:12" ht="13" x14ac:dyDescent="0.3">
      <c r="A902" s="1"/>
      <c r="B902" s="2"/>
      <c r="C902" s="1"/>
      <c r="D902" s="1"/>
      <c r="E902" s="1"/>
      <c r="F902" s="3"/>
      <c r="G902" s="1"/>
      <c r="H902" s="1"/>
      <c r="I902" s="1"/>
      <c r="J902" s="1"/>
      <c r="K902" s="1"/>
      <c r="L902" s="1"/>
    </row>
    <row r="903" spans="1:12" ht="13" x14ac:dyDescent="0.3">
      <c r="A903" s="1"/>
      <c r="B903" s="2"/>
      <c r="C903" s="1"/>
      <c r="D903" s="1"/>
      <c r="E903" s="1"/>
      <c r="F903" s="3"/>
      <c r="G903" s="1"/>
      <c r="H903" s="1"/>
      <c r="I903" s="1"/>
      <c r="J903" s="1"/>
      <c r="K903" s="1"/>
      <c r="L903" s="1"/>
    </row>
    <row r="904" spans="1:12" ht="13" x14ac:dyDescent="0.3">
      <c r="A904" s="1"/>
      <c r="B904" s="2"/>
      <c r="C904" s="1"/>
      <c r="D904" s="1"/>
      <c r="E904" s="1"/>
      <c r="F904" s="3"/>
      <c r="G904" s="1"/>
      <c r="H904" s="1"/>
      <c r="I904" s="1"/>
      <c r="J904" s="1"/>
      <c r="K904" s="1"/>
      <c r="L904" s="1"/>
    </row>
    <row r="905" spans="1:12" ht="13" x14ac:dyDescent="0.3">
      <c r="A905" s="1"/>
      <c r="B905" s="2"/>
      <c r="C905" s="1"/>
      <c r="D905" s="1"/>
      <c r="E905" s="1"/>
      <c r="F905" s="3"/>
      <c r="G905" s="1"/>
      <c r="H905" s="1"/>
      <c r="I905" s="1"/>
      <c r="J905" s="1"/>
      <c r="K905" s="1"/>
      <c r="L905" s="1"/>
    </row>
    <row r="906" spans="1:12" ht="13" x14ac:dyDescent="0.3">
      <c r="A906" s="1"/>
      <c r="B906" s="2"/>
      <c r="C906" s="1"/>
      <c r="D906" s="1"/>
      <c r="E906" s="1"/>
      <c r="F906" s="3"/>
      <c r="G906" s="1"/>
      <c r="H906" s="1"/>
      <c r="I906" s="1"/>
      <c r="J906" s="1"/>
      <c r="K906" s="1"/>
      <c r="L906" s="1"/>
    </row>
    <row r="907" spans="1:12" ht="13" x14ac:dyDescent="0.3">
      <c r="A907" s="1"/>
      <c r="B907" s="2"/>
      <c r="C907" s="1"/>
      <c r="D907" s="1"/>
      <c r="E907" s="1"/>
      <c r="F907" s="3"/>
      <c r="G907" s="1"/>
      <c r="H907" s="1"/>
      <c r="I907" s="1"/>
      <c r="J907" s="1"/>
      <c r="K907" s="1"/>
      <c r="L907" s="1"/>
    </row>
    <row r="908" spans="1:12" ht="13" x14ac:dyDescent="0.3">
      <c r="A908" s="1"/>
      <c r="B908" s="2"/>
      <c r="C908" s="1"/>
      <c r="D908" s="1"/>
      <c r="E908" s="1"/>
      <c r="F908" s="3"/>
      <c r="G908" s="1"/>
      <c r="H908" s="1"/>
      <c r="I908" s="1"/>
      <c r="J908" s="1"/>
      <c r="K908" s="1"/>
      <c r="L908" s="1"/>
    </row>
    <row r="909" spans="1:12" ht="13" x14ac:dyDescent="0.3">
      <c r="A909" s="1"/>
      <c r="B909" s="2"/>
      <c r="C909" s="1"/>
      <c r="D909" s="1"/>
      <c r="E909" s="1"/>
      <c r="F909" s="3"/>
      <c r="G909" s="1"/>
      <c r="H909" s="1"/>
      <c r="I909" s="1"/>
      <c r="J909" s="1"/>
      <c r="K909" s="1"/>
      <c r="L909" s="1"/>
    </row>
    <row r="910" spans="1:12" ht="13" x14ac:dyDescent="0.3">
      <c r="A910" s="1"/>
      <c r="B910" s="2"/>
      <c r="C910" s="1"/>
      <c r="D910" s="1"/>
      <c r="E910" s="1"/>
      <c r="F910" s="3"/>
      <c r="G910" s="1"/>
      <c r="H910" s="1"/>
      <c r="I910" s="1"/>
      <c r="J910" s="1"/>
      <c r="K910" s="1"/>
      <c r="L910" s="1"/>
    </row>
    <row r="911" spans="1:12" ht="13" x14ac:dyDescent="0.3">
      <c r="A911" s="1"/>
      <c r="B911" s="2"/>
      <c r="C911" s="1"/>
      <c r="D911" s="1"/>
      <c r="E911" s="1"/>
      <c r="F911" s="3"/>
      <c r="G911" s="1"/>
      <c r="H911" s="1"/>
      <c r="I911" s="1"/>
      <c r="J911" s="1"/>
      <c r="K911" s="1"/>
      <c r="L911" s="1"/>
    </row>
    <row r="912" spans="1:12" ht="13" x14ac:dyDescent="0.3">
      <c r="A912" s="1"/>
      <c r="B912" s="2"/>
      <c r="C912" s="1"/>
      <c r="D912" s="1"/>
      <c r="E912" s="1"/>
      <c r="F912" s="3"/>
      <c r="G912" s="1"/>
      <c r="H912" s="1"/>
      <c r="I912" s="1"/>
      <c r="J912" s="1"/>
      <c r="K912" s="1"/>
      <c r="L912" s="1"/>
    </row>
    <row r="913" spans="1:12" ht="13" x14ac:dyDescent="0.3">
      <c r="A913" s="1"/>
      <c r="B913" s="2"/>
      <c r="C913" s="1"/>
      <c r="D913" s="1"/>
      <c r="E913" s="1"/>
      <c r="F913" s="3"/>
      <c r="G913" s="1"/>
      <c r="H913" s="1"/>
      <c r="I913" s="1"/>
      <c r="J913" s="1"/>
      <c r="K913" s="1"/>
      <c r="L913" s="1"/>
    </row>
    <row r="914" spans="1:12" ht="13" x14ac:dyDescent="0.3">
      <c r="A914" s="1"/>
      <c r="B914" s="2"/>
      <c r="C914" s="1"/>
      <c r="D914" s="1"/>
      <c r="E914" s="1"/>
      <c r="F914" s="3"/>
      <c r="G914" s="1"/>
      <c r="H914" s="1"/>
      <c r="I914" s="1"/>
      <c r="J914" s="1"/>
      <c r="K914" s="1"/>
      <c r="L914" s="1"/>
    </row>
    <row r="915" spans="1:12" ht="13" x14ac:dyDescent="0.3">
      <c r="A915" s="1"/>
      <c r="B915" s="2"/>
      <c r="C915" s="1"/>
      <c r="D915" s="1"/>
      <c r="E915" s="1"/>
      <c r="F915" s="3"/>
      <c r="G915" s="1"/>
      <c r="H915" s="1"/>
      <c r="I915" s="1"/>
      <c r="J915" s="1"/>
      <c r="K915" s="1"/>
      <c r="L915" s="1"/>
    </row>
    <row r="916" spans="1:12" ht="13" x14ac:dyDescent="0.3">
      <c r="A916" s="1"/>
      <c r="B916" s="2"/>
      <c r="C916" s="1"/>
      <c r="D916" s="1"/>
      <c r="E916" s="1"/>
      <c r="F916" s="3"/>
      <c r="G916" s="1"/>
      <c r="H916" s="1"/>
      <c r="I916" s="1"/>
      <c r="J916" s="1"/>
      <c r="K916" s="1"/>
      <c r="L916" s="1"/>
    </row>
    <row r="917" spans="1:12" ht="13" x14ac:dyDescent="0.3">
      <c r="A917" s="1"/>
      <c r="B917" s="2"/>
      <c r="C917" s="1"/>
      <c r="D917" s="1"/>
      <c r="E917" s="1"/>
      <c r="F917" s="3"/>
      <c r="G917" s="1"/>
      <c r="H917" s="1"/>
      <c r="I917" s="1"/>
      <c r="J917" s="1"/>
      <c r="K917" s="1"/>
      <c r="L917" s="1"/>
    </row>
    <row r="918" spans="1:12" ht="13" x14ac:dyDescent="0.3">
      <c r="A918" s="1"/>
      <c r="B918" s="2"/>
      <c r="C918" s="1"/>
      <c r="D918" s="1"/>
      <c r="E918" s="1"/>
      <c r="F918" s="3"/>
      <c r="G918" s="1"/>
      <c r="H918" s="1"/>
      <c r="I918" s="1"/>
      <c r="J918" s="1"/>
      <c r="K918" s="1"/>
      <c r="L918" s="1"/>
    </row>
    <row r="919" spans="1:12" ht="13" x14ac:dyDescent="0.3">
      <c r="A919" s="1"/>
      <c r="B919" s="2"/>
      <c r="C919" s="1"/>
      <c r="D919" s="1"/>
      <c r="E919" s="1"/>
      <c r="F919" s="3"/>
      <c r="G919" s="1"/>
      <c r="H919" s="1"/>
      <c r="I919" s="1"/>
      <c r="J919" s="1"/>
      <c r="K919" s="1"/>
      <c r="L919" s="1"/>
    </row>
    <row r="920" spans="1:12" ht="13" x14ac:dyDescent="0.3">
      <c r="A920" s="1"/>
      <c r="B920" s="2"/>
      <c r="C920" s="1"/>
      <c r="D920" s="1"/>
      <c r="E920" s="1"/>
      <c r="F920" s="3"/>
      <c r="G920" s="1"/>
      <c r="H920" s="1"/>
      <c r="I920" s="1"/>
      <c r="J920" s="1"/>
      <c r="K920" s="1"/>
      <c r="L920" s="1"/>
    </row>
    <row r="921" spans="1:12" ht="13" x14ac:dyDescent="0.3">
      <c r="A921" s="1"/>
      <c r="B921" s="2"/>
      <c r="C921" s="1"/>
      <c r="D921" s="1"/>
      <c r="E921" s="1"/>
      <c r="F921" s="3"/>
      <c r="G921" s="1"/>
      <c r="H921" s="1"/>
      <c r="I921" s="1"/>
      <c r="J921" s="1"/>
      <c r="K921" s="1"/>
      <c r="L921" s="1"/>
    </row>
    <row r="922" spans="1:12" ht="13" x14ac:dyDescent="0.3">
      <c r="A922" s="1"/>
      <c r="B922" s="2"/>
      <c r="C922" s="1"/>
      <c r="D922" s="1"/>
      <c r="E922" s="1"/>
      <c r="F922" s="3"/>
      <c r="G922" s="1"/>
      <c r="H922" s="1"/>
      <c r="I922" s="1"/>
      <c r="J922" s="1"/>
      <c r="K922" s="1"/>
      <c r="L922" s="1"/>
    </row>
    <row r="923" spans="1:12" ht="13" x14ac:dyDescent="0.3">
      <c r="A923" s="1"/>
      <c r="B923" s="2"/>
      <c r="C923" s="1"/>
      <c r="D923" s="1"/>
      <c r="E923" s="1"/>
      <c r="F923" s="3"/>
      <c r="G923" s="1"/>
      <c r="H923" s="1"/>
      <c r="I923" s="1"/>
      <c r="J923" s="1"/>
      <c r="K923" s="1"/>
      <c r="L923" s="1"/>
    </row>
    <row r="924" spans="1:12" ht="13" x14ac:dyDescent="0.3">
      <c r="A924" s="1"/>
      <c r="B924" s="2"/>
      <c r="C924" s="1"/>
      <c r="D924" s="1"/>
      <c r="E924" s="1"/>
      <c r="F924" s="3"/>
      <c r="G924" s="1"/>
      <c r="H924" s="1"/>
      <c r="I924" s="1"/>
      <c r="J924" s="1"/>
      <c r="K924" s="1"/>
      <c r="L924" s="1"/>
    </row>
    <row r="925" spans="1:12" ht="13" x14ac:dyDescent="0.3">
      <c r="A925" s="1"/>
      <c r="B925" s="2"/>
      <c r="C925" s="1"/>
      <c r="D925" s="1"/>
      <c r="E925" s="1"/>
      <c r="F925" s="3"/>
      <c r="G925" s="1"/>
      <c r="H925" s="1"/>
      <c r="I925" s="1"/>
      <c r="J925" s="1"/>
      <c r="K925" s="1"/>
      <c r="L925" s="1"/>
    </row>
    <row r="926" spans="1:12" ht="13" x14ac:dyDescent="0.3">
      <c r="A926" s="1"/>
      <c r="B926" s="2"/>
      <c r="C926" s="1"/>
      <c r="D926" s="1"/>
      <c r="E926" s="1"/>
      <c r="F926" s="3"/>
      <c r="G926" s="1"/>
      <c r="H926" s="1"/>
      <c r="I926" s="1"/>
      <c r="J926" s="1"/>
      <c r="K926" s="1"/>
      <c r="L926" s="1"/>
    </row>
    <row r="927" spans="1:12" ht="13" x14ac:dyDescent="0.3">
      <c r="A927" s="1"/>
      <c r="B927" s="2"/>
      <c r="C927" s="1"/>
      <c r="D927" s="1"/>
      <c r="E927" s="1"/>
      <c r="F927" s="3"/>
      <c r="G927" s="1"/>
      <c r="H927" s="1"/>
      <c r="I927" s="1"/>
      <c r="J927" s="1"/>
      <c r="K927" s="1"/>
      <c r="L927" s="1"/>
    </row>
    <row r="928" spans="1:12" ht="13" x14ac:dyDescent="0.3">
      <c r="A928" s="1"/>
      <c r="B928" s="2"/>
      <c r="C928" s="1"/>
      <c r="D928" s="1"/>
      <c r="E928" s="1"/>
      <c r="F928" s="3"/>
      <c r="G928" s="1"/>
      <c r="H928" s="1"/>
      <c r="I928" s="1"/>
      <c r="J928" s="1"/>
      <c r="K928" s="1"/>
      <c r="L928" s="1"/>
    </row>
    <row r="929" spans="1:12" ht="13" x14ac:dyDescent="0.3">
      <c r="A929" s="1"/>
      <c r="B929" s="2"/>
      <c r="C929" s="1"/>
      <c r="D929" s="1"/>
      <c r="E929" s="1"/>
      <c r="F929" s="3"/>
      <c r="G929" s="1"/>
      <c r="H929" s="1"/>
      <c r="I929" s="1"/>
      <c r="J929" s="1"/>
      <c r="K929" s="1"/>
      <c r="L929" s="1"/>
    </row>
    <row r="930" spans="1:12" ht="13" x14ac:dyDescent="0.3">
      <c r="A930" s="1"/>
      <c r="B930" s="2"/>
      <c r="C930" s="1"/>
      <c r="D930" s="1"/>
      <c r="E930" s="1"/>
      <c r="F930" s="3"/>
      <c r="G930" s="1"/>
      <c r="H930" s="1"/>
      <c r="I930" s="1"/>
      <c r="J930" s="1"/>
      <c r="K930" s="1"/>
      <c r="L930" s="1"/>
    </row>
    <row r="931" spans="1:12" ht="13" x14ac:dyDescent="0.3">
      <c r="A931" s="1"/>
      <c r="B931" s="2"/>
      <c r="C931" s="1"/>
      <c r="D931" s="1"/>
      <c r="E931" s="1"/>
      <c r="F931" s="3"/>
      <c r="G931" s="1"/>
      <c r="H931" s="1"/>
      <c r="I931" s="1"/>
      <c r="J931" s="1"/>
      <c r="K931" s="1"/>
      <c r="L931" s="1"/>
    </row>
    <row r="932" spans="1:12" ht="13" x14ac:dyDescent="0.3">
      <c r="A932" s="1"/>
      <c r="B932" s="2"/>
      <c r="C932" s="1"/>
      <c r="D932" s="1"/>
      <c r="E932" s="1"/>
      <c r="F932" s="3"/>
      <c r="G932" s="1"/>
      <c r="H932" s="1"/>
      <c r="I932" s="1"/>
      <c r="J932" s="1"/>
      <c r="K932" s="1"/>
      <c r="L932" s="1"/>
    </row>
    <row r="933" spans="1:12" ht="13" x14ac:dyDescent="0.3">
      <c r="A933" s="1"/>
      <c r="B933" s="2"/>
      <c r="C933" s="1"/>
      <c r="D933" s="1"/>
      <c r="E933" s="1"/>
      <c r="F933" s="3"/>
      <c r="G933" s="1"/>
      <c r="H933" s="1"/>
      <c r="I933" s="1"/>
      <c r="J933" s="1"/>
      <c r="K933" s="1"/>
      <c r="L933" s="1"/>
    </row>
    <row r="934" spans="1:12" ht="13" x14ac:dyDescent="0.3">
      <c r="A934" s="1"/>
      <c r="B934" s="2"/>
      <c r="C934" s="1"/>
      <c r="D934" s="1"/>
      <c r="E934" s="1"/>
      <c r="F934" s="3"/>
      <c r="G934" s="1"/>
      <c r="H934" s="1"/>
      <c r="I934" s="1"/>
      <c r="J934" s="1"/>
      <c r="K934" s="1"/>
      <c r="L934" s="1"/>
    </row>
    <row r="935" spans="1:12" ht="13" x14ac:dyDescent="0.3">
      <c r="A935" s="1"/>
      <c r="B935" s="2"/>
      <c r="C935" s="1"/>
      <c r="D935" s="1"/>
      <c r="E935" s="1"/>
      <c r="F935" s="3"/>
      <c r="G935" s="1"/>
      <c r="H935" s="1"/>
      <c r="I935" s="1"/>
      <c r="J935" s="1"/>
      <c r="K935" s="1"/>
      <c r="L935" s="1"/>
    </row>
    <row r="936" spans="1:12" ht="13" x14ac:dyDescent="0.3">
      <c r="A936" s="1"/>
      <c r="B936" s="2"/>
      <c r="C936" s="1"/>
      <c r="D936" s="1"/>
      <c r="E936" s="1"/>
      <c r="F936" s="3"/>
      <c r="G936" s="1"/>
      <c r="H936" s="1"/>
      <c r="I936" s="1"/>
      <c r="J936" s="1"/>
      <c r="K936" s="1"/>
      <c r="L936" s="1"/>
    </row>
    <row r="937" spans="1:12" ht="13" x14ac:dyDescent="0.3">
      <c r="A937" s="1"/>
      <c r="B937" s="2"/>
      <c r="C937" s="1"/>
      <c r="D937" s="1"/>
      <c r="E937" s="1"/>
      <c r="F937" s="3"/>
      <c r="G937" s="1"/>
      <c r="H937" s="1"/>
      <c r="I937" s="1"/>
      <c r="J937" s="1"/>
      <c r="K937" s="1"/>
      <c r="L937" s="1"/>
    </row>
    <row r="938" spans="1:12" ht="13" x14ac:dyDescent="0.3">
      <c r="A938" s="1"/>
      <c r="B938" s="2"/>
      <c r="C938" s="1"/>
      <c r="D938" s="1"/>
      <c r="E938" s="1"/>
      <c r="F938" s="3"/>
      <c r="G938" s="1"/>
      <c r="H938" s="1"/>
      <c r="I938" s="1"/>
      <c r="J938" s="1"/>
      <c r="K938" s="1"/>
      <c r="L938" s="1"/>
    </row>
    <row r="939" spans="1:12" ht="13" x14ac:dyDescent="0.3">
      <c r="A939" s="1"/>
      <c r="B939" s="2"/>
      <c r="C939" s="1"/>
      <c r="D939" s="1"/>
      <c r="E939" s="1"/>
      <c r="F939" s="3"/>
      <c r="G939" s="1"/>
      <c r="H939" s="1"/>
      <c r="I939" s="1"/>
      <c r="J939" s="1"/>
      <c r="K939" s="1"/>
      <c r="L939" s="1"/>
    </row>
    <row r="940" spans="1:12" ht="13" x14ac:dyDescent="0.3">
      <c r="A940" s="1"/>
      <c r="B940" s="2"/>
      <c r="C940" s="1"/>
      <c r="D940" s="1"/>
      <c r="E940" s="1"/>
      <c r="F940" s="3"/>
      <c r="G940" s="1"/>
      <c r="H940" s="1"/>
      <c r="I940" s="1"/>
      <c r="J940" s="1"/>
      <c r="K940" s="1"/>
      <c r="L940" s="1"/>
    </row>
    <row r="941" spans="1:12" ht="13" x14ac:dyDescent="0.3">
      <c r="A941" s="1"/>
      <c r="B941" s="2"/>
      <c r="C941" s="1"/>
      <c r="D941" s="1"/>
      <c r="E941" s="1"/>
      <c r="F941" s="3"/>
      <c r="G941" s="1"/>
      <c r="H941" s="1"/>
      <c r="I941" s="1"/>
      <c r="J941" s="1"/>
      <c r="K941" s="1"/>
      <c r="L941" s="1"/>
    </row>
    <row r="942" spans="1:12" ht="13" x14ac:dyDescent="0.3">
      <c r="A942" s="1"/>
      <c r="B942" s="2"/>
      <c r="C942" s="1"/>
      <c r="D942" s="1"/>
      <c r="E942" s="1"/>
      <c r="F942" s="3"/>
      <c r="G942" s="1"/>
      <c r="H942" s="1"/>
      <c r="I942" s="1"/>
      <c r="J942" s="1"/>
      <c r="K942" s="1"/>
      <c r="L942" s="1"/>
    </row>
    <row r="943" spans="1:12" ht="13" x14ac:dyDescent="0.3">
      <c r="A943" s="1"/>
      <c r="B943" s="2"/>
      <c r="C943" s="1"/>
      <c r="D943" s="1"/>
      <c r="E943" s="1"/>
      <c r="F943" s="3"/>
      <c r="G943" s="1"/>
      <c r="H943" s="1"/>
      <c r="I943" s="1"/>
      <c r="J943" s="1"/>
      <c r="K943" s="1"/>
      <c r="L943" s="1"/>
    </row>
    <row r="944" spans="1:12" ht="13" x14ac:dyDescent="0.3">
      <c r="A944" s="1"/>
      <c r="B944" s="2"/>
      <c r="C944" s="1"/>
      <c r="D944" s="1"/>
      <c r="E944" s="1"/>
      <c r="F944" s="3"/>
      <c r="G944" s="1"/>
      <c r="H944" s="1"/>
      <c r="I944" s="1"/>
      <c r="J944" s="1"/>
      <c r="K944" s="1"/>
      <c r="L944" s="1"/>
    </row>
    <row r="945" spans="1:12" ht="13" x14ac:dyDescent="0.3">
      <c r="A945" s="1"/>
      <c r="B945" s="2"/>
      <c r="C945" s="1"/>
      <c r="D945" s="1"/>
      <c r="E945" s="1"/>
      <c r="F945" s="3"/>
      <c r="G945" s="1"/>
      <c r="H945" s="1"/>
      <c r="I945" s="1"/>
      <c r="J945" s="1"/>
      <c r="K945" s="1"/>
      <c r="L945" s="1"/>
    </row>
    <row r="946" spans="1:12" ht="13" x14ac:dyDescent="0.3">
      <c r="A946" s="1"/>
      <c r="B946" s="2"/>
      <c r="C946" s="1"/>
      <c r="D946" s="1"/>
      <c r="E946" s="1"/>
      <c r="F946" s="3"/>
      <c r="G946" s="1"/>
      <c r="H946" s="1"/>
      <c r="I946" s="1"/>
      <c r="J946" s="1"/>
      <c r="K946" s="1"/>
      <c r="L946" s="1"/>
    </row>
    <row r="947" spans="1:12" ht="13" x14ac:dyDescent="0.3">
      <c r="A947" s="1"/>
      <c r="B947" s="2"/>
      <c r="C947" s="1"/>
      <c r="D947" s="1"/>
      <c r="E947" s="1"/>
      <c r="F947" s="3"/>
      <c r="G947" s="1"/>
      <c r="H947" s="1"/>
      <c r="I947" s="1"/>
      <c r="J947" s="1"/>
      <c r="K947" s="1"/>
      <c r="L947" s="1"/>
    </row>
    <row r="948" spans="1:12" ht="13" x14ac:dyDescent="0.3">
      <c r="A948" s="1"/>
      <c r="B948" s="2"/>
      <c r="C948" s="1"/>
      <c r="D948" s="1"/>
      <c r="E948" s="1"/>
      <c r="F948" s="3"/>
      <c r="G948" s="1"/>
      <c r="H948" s="1"/>
      <c r="I948" s="1"/>
      <c r="J948" s="1"/>
      <c r="K948" s="1"/>
      <c r="L948" s="1"/>
    </row>
    <row r="949" spans="1:12" ht="13" x14ac:dyDescent="0.3">
      <c r="A949" s="1"/>
      <c r="B949" s="2"/>
      <c r="C949" s="1"/>
      <c r="D949" s="1"/>
      <c r="E949" s="1"/>
      <c r="F949" s="3"/>
      <c r="G949" s="1"/>
      <c r="H949" s="1"/>
      <c r="I949" s="1"/>
      <c r="J949" s="1"/>
      <c r="K949" s="1"/>
      <c r="L949" s="1"/>
    </row>
    <row r="950" spans="1:12" ht="13" x14ac:dyDescent="0.3">
      <c r="A950" s="1"/>
      <c r="B950" s="2"/>
      <c r="C950" s="1"/>
      <c r="D950" s="1"/>
      <c r="E950" s="1"/>
      <c r="F950" s="3"/>
      <c r="G950" s="1"/>
      <c r="H950" s="1"/>
      <c r="I950" s="1"/>
      <c r="J950" s="1"/>
      <c r="K950" s="1"/>
      <c r="L950" s="1"/>
    </row>
    <row r="951" spans="1:12" ht="13" x14ac:dyDescent="0.3">
      <c r="A951" s="1"/>
      <c r="B951" s="2"/>
      <c r="C951" s="1"/>
      <c r="D951" s="1"/>
      <c r="E951" s="1"/>
      <c r="F951" s="3"/>
      <c r="G951" s="1"/>
      <c r="H951" s="1"/>
      <c r="I951" s="1"/>
      <c r="J951" s="1"/>
      <c r="K951" s="1"/>
      <c r="L951" s="1"/>
    </row>
    <row r="952" spans="1:12" ht="13" x14ac:dyDescent="0.3">
      <c r="A952" s="1"/>
      <c r="B952" s="2"/>
      <c r="C952" s="1"/>
      <c r="D952" s="1"/>
      <c r="E952" s="1"/>
      <c r="F952" s="3"/>
      <c r="G952" s="1"/>
      <c r="H952" s="1"/>
      <c r="I952" s="1"/>
      <c r="J952" s="1"/>
      <c r="K952" s="1"/>
      <c r="L952" s="1"/>
    </row>
    <row r="953" spans="1:12" ht="13" x14ac:dyDescent="0.3">
      <c r="A953" s="1"/>
      <c r="B953" s="2"/>
      <c r="C953" s="1"/>
      <c r="D953" s="1"/>
      <c r="E953" s="1"/>
      <c r="F953" s="3"/>
      <c r="G953" s="1"/>
      <c r="H953" s="1"/>
      <c r="I953" s="1"/>
      <c r="J953" s="1"/>
      <c r="K953" s="1"/>
      <c r="L953" s="1"/>
    </row>
    <row r="954" spans="1:12" ht="13" x14ac:dyDescent="0.3">
      <c r="A954" s="1"/>
      <c r="B954" s="2"/>
      <c r="C954" s="1"/>
      <c r="D954" s="1"/>
      <c r="E954" s="1"/>
      <c r="F954" s="3"/>
      <c r="G954" s="1"/>
      <c r="H954" s="1"/>
      <c r="I954" s="1"/>
      <c r="J954" s="1"/>
      <c r="K954" s="1"/>
      <c r="L954" s="1"/>
    </row>
    <row r="955" spans="1:12" ht="13" x14ac:dyDescent="0.3">
      <c r="A955" s="1"/>
      <c r="B955" s="2"/>
      <c r="C955" s="1"/>
      <c r="D955" s="1"/>
      <c r="E955" s="1"/>
      <c r="F955" s="3"/>
      <c r="G955" s="1"/>
      <c r="H955" s="1"/>
      <c r="I955" s="1"/>
      <c r="J955" s="1"/>
      <c r="K955" s="1"/>
      <c r="L955" s="1"/>
    </row>
    <row r="956" spans="1:12" ht="13" x14ac:dyDescent="0.3">
      <c r="A956" s="1"/>
      <c r="B956" s="2"/>
      <c r="C956" s="1"/>
      <c r="D956" s="1"/>
      <c r="E956" s="1"/>
      <c r="F956" s="3"/>
      <c r="G956" s="1"/>
      <c r="H956" s="1"/>
      <c r="I956" s="1"/>
      <c r="J956" s="1"/>
      <c r="K956" s="1"/>
      <c r="L956" s="1"/>
    </row>
    <row r="957" spans="1:12" ht="13" x14ac:dyDescent="0.3">
      <c r="A957" s="1"/>
      <c r="B957" s="2"/>
      <c r="C957" s="1"/>
      <c r="D957" s="1"/>
      <c r="E957" s="1"/>
      <c r="F957" s="3"/>
      <c r="G957" s="1"/>
      <c r="H957" s="1"/>
      <c r="I957" s="1"/>
      <c r="J957" s="1"/>
      <c r="K957" s="1"/>
      <c r="L957" s="1"/>
    </row>
    <row r="958" spans="1:12" ht="13" x14ac:dyDescent="0.3">
      <c r="A958" s="1"/>
      <c r="B958" s="2"/>
      <c r="C958" s="1"/>
      <c r="D958" s="1"/>
      <c r="E958" s="1"/>
      <c r="F958" s="3"/>
      <c r="G958" s="1"/>
      <c r="H958" s="1"/>
      <c r="I958" s="1"/>
      <c r="J958" s="1"/>
      <c r="K958" s="1"/>
      <c r="L958" s="1"/>
    </row>
    <row r="959" spans="1:12" ht="13" x14ac:dyDescent="0.3">
      <c r="A959" s="1"/>
      <c r="B959" s="2"/>
      <c r="C959" s="1"/>
      <c r="D959" s="1"/>
      <c r="E959" s="1"/>
      <c r="F959" s="3"/>
      <c r="G959" s="1"/>
      <c r="H959" s="1"/>
      <c r="I959" s="1"/>
      <c r="J959" s="1"/>
      <c r="K959" s="1"/>
      <c r="L959" s="1"/>
    </row>
    <row r="960" spans="1:12" ht="13" x14ac:dyDescent="0.3">
      <c r="A960" s="1"/>
      <c r="B960" s="2"/>
      <c r="C960" s="1"/>
      <c r="D960" s="1"/>
      <c r="E960" s="1"/>
      <c r="F960" s="3"/>
      <c r="G960" s="1"/>
      <c r="H960" s="1"/>
      <c r="I960" s="1"/>
      <c r="J960" s="1"/>
      <c r="K960" s="1"/>
      <c r="L960" s="1"/>
    </row>
    <row r="961" spans="1:12" ht="13" x14ac:dyDescent="0.3">
      <c r="A961" s="1"/>
      <c r="B961" s="2"/>
      <c r="C961" s="1"/>
      <c r="D961" s="1"/>
      <c r="E961" s="1"/>
      <c r="F961" s="3"/>
      <c r="G961" s="1"/>
      <c r="H961" s="1"/>
      <c r="I961" s="1"/>
      <c r="J961" s="1"/>
      <c r="K961" s="1"/>
      <c r="L961" s="1"/>
    </row>
    <row r="962" spans="1:12" ht="13" x14ac:dyDescent="0.3">
      <c r="A962" s="1"/>
      <c r="B962" s="2"/>
      <c r="C962" s="1"/>
      <c r="D962" s="1"/>
      <c r="E962" s="1"/>
      <c r="F962" s="3"/>
      <c r="G962" s="1"/>
      <c r="H962" s="1"/>
      <c r="I962" s="1"/>
      <c r="J962" s="1"/>
      <c r="K962" s="1"/>
      <c r="L962" s="1"/>
    </row>
    <row r="963" spans="1:12" ht="13" x14ac:dyDescent="0.3">
      <c r="A963" s="1"/>
      <c r="B963" s="2"/>
      <c r="C963" s="1"/>
      <c r="D963" s="1"/>
      <c r="E963" s="1"/>
      <c r="F963" s="3"/>
      <c r="G963" s="1"/>
      <c r="H963" s="1"/>
      <c r="I963" s="1"/>
      <c r="J963" s="1"/>
      <c r="K963" s="1"/>
      <c r="L963" s="1"/>
    </row>
    <row r="964" spans="1:12" ht="13" x14ac:dyDescent="0.3">
      <c r="A964" s="1"/>
      <c r="B964" s="2"/>
      <c r="C964" s="1"/>
      <c r="D964" s="1"/>
      <c r="E964" s="1"/>
      <c r="F964" s="3"/>
      <c r="G964" s="1"/>
      <c r="H964" s="1"/>
      <c r="I964" s="1"/>
      <c r="J964" s="1"/>
      <c r="K964" s="1"/>
      <c r="L964" s="1"/>
    </row>
    <row r="965" spans="1:12" ht="13" x14ac:dyDescent="0.3">
      <c r="A965" s="1"/>
      <c r="B965" s="2"/>
      <c r="C965" s="1"/>
      <c r="D965" s="1"/>
      <c r="E965" s="1"/>
      <c r="F965" s="3"/>
      <c r="G965" s="1"/>
      <c r="H965" s="1"/>
      <c r="I965" s="1"/>
      <c r="J965" s="1"/>
      <c r="K965" s="1"/>
      <c r="L965" s="1"/>
    </row>
    <row r="966" spans="1:12" ht="13" x14ac:dyDescent="0.3">
      <c r="A966" s="1"/>
      <c r="B966" s="2"/>
      <c r="C966" s="1"/>
      <c r="D966" s="1"/>
      <c r="E966" s="1"/>
      <c r="F966" s="3"/>
      <c r="G966" s="1"/>
      <c r="H966" s="1"/>
      <c r="I966" s="1"/>
      <c r="J966" s="1"/>
      <c r="K966" s="1"/>
      <c r="L966" s="1"/>
    </row>
    <row r="967" spans="1:12" ht="13" x14ac:dyDescent="0.3">
      <c r="A967" s="1"/>
      <c r="B967" s="2"/>
      <c r="C967" s="1"/>
      <c r="D967" s="1"/>
      <c r="E967" s="1"/>
      <c r="F967" s="3"/>
      <c r="G967" s="1"/>
      <c r="H967" s="1"/>
      <c r="I967" s="1"/>
      <c r="J967" s="1"/>
      <c r="K967" s="1"/>
      <c r="L967" s="1"/>
    </row>
    <row r="968" spans="1:12" ht="13" x14ac:dyDescent="0.3">
      <c r="A968" s="1"/>
      <c r="B968" s="2"/>
      <c r="C968" s="1"/>
      <c r="D968" s="1"/>
      <c r="E968" s="1"/>
      <c r="F968" s="3"/>
      <c r="G968" s="1"/>
      <c r="H968" s="1"/>
      <c r="I968" s="1"/>
      <c r="J968" s="1"/>
      <c r="K968" s="1"/>
      <c r="L968" s="1"/>
    </row>
    <row r="969" spans="1:12" ht="13" x14ac:dyDescent="0.3">
      <c r="A969" s="1"/>
      <c r="B969" s="2"/>
      <c r="C969" s="1"/>
      <c r="D969" s="1"/>
      <c r="E969" s="1"/>
      <c r="F969" s="3"/>
      <c r="G969" s="1"/>
      <c r="H969" s="1"/>
      <c r="I969" s="1"/>
      <c r="J969" s="1"/>
      <c r="K969" s="1"/>
      <c r="L969" s="1"/>
    </row>
    <row r="970" spans="1:12" ht="13" x14ac:dyDescent="0.3">
      <c r="A970" s="1"/>
      <c r="B970" s="2"/>
      <c r="C970" s="1"/>
      <c r="D970" s="1"/>
      <c r="E970" s="1"/>
      <c r="F970" s="3"/>
      <c r="G970" s="1"/>
      <c r="H970" s="1"/>
      <c r="I970" s="1"/>
      <c r="J970" s="1"/>
      <c r="K970" s="1"/>
      <c r="L970" s="1"/>
    </row>
    <row r="971" spans="1:12" ht="13" x14ac:dyDescent="0.3">
      <c r="A971" s="1"/>
      <c r="B971" s="2"/>
      <c r="C971" s="1"/>
      <c r="D971" s="1"/>
      <c r="E971" s="1"/>
      <c r="F971" s="3"/>
      <c r="G971" s="1"/>
      <c r="H971" s="1"/>
      <c r="I971" s="1"/>
      <c r="J971" s="1"/>
      <c r="K971" s="1"/>
      <c r="L971" s="1"/>
    </row>
    <row r="972" spans="1:12" ht="13" x14ac:dyDescent="0.3">
      <c r="A972" s="1"/>
      <c r="B972" s="2"/>
      <c r="C972" s="1"/>
      <c r="D972" s="1"/>
      <c r="E972" s="1"/>
      <c r="F972" s="3"/>
      <c r="G972" s="1"/>
      <c r="H972" s="1"/>
      <c r="I972" s="1"/>
      <c r="J972" s="1"/>
      <c r="K972" s="1"/>
      <c r="L972" s="1"/>
    </row>
    <row r="973" spans="1:12" ht="13" x14ac:dyDescent="0.3">
      <c r="A973" s="1"/>
      <c r="B973" s="2"/>
      <c r="C973" s="1"/>
      <c r="D973" s="1"/>
      <c r="E973" s="1"/>
      <c r="F973" s="3"/>
      <c r="G973" s="1"/>
      <c r="H973" s="1"/>
      <c r="I973" s="1"/>
      <c r="J973" s="1"/>
      <c r="K973" s="1"/>
      <c r="L973" s="1"/>
    </row>
    <row r="974" spans="1:12" ht="13" x14ac:dyDescent="0.3">
      <c r="A974" s="1"/>
      <c r="B974" s="2"/>
      <c r="C974" s="1"/>
      <c r="D974" s="1"/>
      <c r="E974" s="1"/>
      <c r="F974" s="3"/>
      <c r="G974" s="1"/>
      <c r="H974" s="1"/>
      <c r="I974" s="1"/>
      <c r="J974" s="1"/>
      <c r="K974" s="1"/>
      <c r="L974" s="1"/>
    </row>
    <row r="975" spans="1:12" ht="13" x14ac:dyDescent="0.3">
      <c r="A975" s="1"/>
      <c r="B975" s="2"/>
      <c r="C975" s="1"/>
      <c r="D975" s="1"/>
      <c r="E975" s="1"/>
      <c r="F975" s="3"/>
      <c r="G975" s="1"/>
      <c r="H975" s="1"/>
      <c r="I975" s="1"/>
      <c r="J975" s="1"/>
      <c r="K975" s="1"/>
      <c r="L975" s="1"/>
    </row>
    <row r="976" spans="1:12" ht="13" x14ac:dyDescent="0.3">
      <c r="A976" s="1"/>
      <c r="B976" s="2"/>
      <c r="C976" s="1"/>
      <c r="D976" s="1"/>
      <c r="E976" s="1"/>
      <c r="F976" s="3"/>
      <c r="G976" s="1"/>
      <c r="H976" s="1"/>
      <c r="I976" s="1"/>
      <c r="J976" s="1"/>
      <c r="K976" s="1"/>
      <c r="L976" s="1"/>
    </row>
    <row r="977" spans="1:12" ht="13" x14ac:dyDescent="0.3">
      <c r="A977" s="1"/>
      <c r="B977" s="2"/>
      <c r="C977" s="1"/>
      <c r="D977" s="1"/>
      <c r="E977" s="1"/>
      <c r="F977" s="3"/>
      <c r="G977" s="1"/>
      <c r="H977" s="1"/>
      <c r="I977" s="1"/>
      <c r="J977" s="1"/>
      <c r="K977" s="1"/>
      <c r="L977" s="1"/>
    </row>
    <row r="978" spans="1:12" ht="13" x14ac:dyDescent="0.3">
      <c r="A978" s="1"/>
      <c r="B978" s="2"/>
      <c r="C978" s="1"/>
      <c r="D978" s="1"/>
      <c r="E978" s="1"/>
      <c r="F978" s="3"/>
      <c r="G978" s="1"/>
      <c r="H978" s="1"/>
      <c r="I978" s="1"/>
      <c r="J978" s="1"/>
      <c r="K978" s="1"/>
      <c r="L978" s="1"/>
    </row>
    <row r="979" spans="1:12" ht="13" x14ac:dyDescent="0.3">
      <c r="A979" s="1"/>
      <c r="B979" s="2"/>
      <c r="C979" s="1"/>
      <c r="D979" s="1"/>
      <c r="E979" s="1"/>
      <c r="F979" s="3"/>
      <c r="G979" s="1"/>
      <c r="H979" s="1"/>
      <c r="I979" s="1"/>
      <c r="J979" s="1"/>
      <c r="K979" s="1"/>
      <c r="L979" s="1"/>
    </row>
    <row r="980" spans="1:12" ht="13" x14ac:dyDescent="0.3">
      <c r="A980" s="1"/>
      <c r="B980" s="2"/>
      <c r="C980" s="1"/>
      <c r="D980" s="1"/>
      <c r="E980" s="1"/>
      <c r="F980" s="3"/>
      <c r="G980" s="1"/>
      <c r="H980" s="1"/>
      <c r="I980" s="1"/>
      <c r="J980" s="1"/>
      <c r="K980" s="1"/>
      <c r="L980" s="1"/>
    </row>
    <row r="981" spans="1:12" ht="13" x14ac:dyDescent="0.3">
      <c r="A981" s="1"/>
      <c r="B981" s="2"/>
      <c r="C981" s="1"/>
      <c r="D981" s="1"/>
      <c r="E981" s="1"/>
      <c r="F981" s="3"/>
      <c r="G981" s="1"/>
      <c r="H981" s="1"/>
      <c r="I981" s="1"/>
      <c r="J981" s="1"/>
      <c r="K981" s="1"/>
      <c r="L981" s="1"/>
    </row>
    <row r="982" spans="1:12" ht="13" x14ac:dyDescent="0.3">
      <c r="A982" s="1"/>
      <c r="B982" s="2"/>
      <c r="C982" s="1"/>
      <c r="D982" s="1"/>
      <c r="E982" s="1"/>
      <c r="F982" s="3"/>
      <c r="G982" s="1"/>
      <c r="H982" s="1"/>
      <c r="I982" s="1"/>
      <c r="J982" s="1"/>
      <c r="K982" s="1"/>
      <c r="L982" s="1"/>
    </row>
    <row r="983" spans="1:12" ht="13" x14ac:dyDescent="0.3">
      <c r="A983" s="1"/>
      <c r="B983" s="2"/>
      <c r="C983" s="1"/>
      <c r="D983" s="1"/>
      <c r="E983" s="1"/>
      <c r="F983" s="3"/>
      <c r="G983" s="1"/>
      <c r="H983" s="1"/>
      <c r="I983" s="1"/>
      <c r="J983" s="1"/>
      <c r="K983" s="1"/>
      <c r="L983" s="1"/>
    </row>
    <row r="984" spans="1:12" ht="13" x14ac:dyDescent="0.3">
      <c r="A984" s="1"/>
      <c r="B984" s="2"/>
      <c r="C984" s="1"/>
      <c r="D984" s="1"/>
      <c r="E984" s="1"/>
      <c r="F984" s="3"/>
      <c r="G984" s="1"/>
      <c r="H984" s="1"/>
      <c r="I984" s="1"/>
      <c r="J984" s="1"/>
      <c r="K984" s="1"/>
      <c r="L984" s="1"/>
    </row>
    <row r="985" spans="1:12" ht="13" x14ac:dyDescent="0.3">
      <c r="A985" s="1"/>
      <c r="B985" s="2"/>
      <c r="C985" s="1"/>
      <c r="D985" s="1"/>
      <c r="E985" s="1"/>
      <c r="F985" s="3"/>
      <c r="G985" s="1"/>
      <c r="H985" s="1"/>
      <c r="I985" s="1"/>
      <c r="J985" s="1"/>
      <c r="K985" s="1"/>
      <c r="L985" s="1"/>
    </row>
    <row r="986" spans="1:12" ht="13" x14ac:dyDescent="0.3">
      <c r="A986" s="1"/>
      <c r="B986" s="2"/>
      <c r="C986" s="1"/>
      <c r="D986" s="1"/>
      <c r="E986" s="1"/>
      <c r="F986" s="3"/>
      <c r="G986" s="1"/>
      <c r="H986" s="1"/>
      <c r="I986" s="1"/>
      <c r="J986" s="1"/>
      <c r="K986" s="1"/>
      <c r="L986" s="1"/>
    </row>
    <row r="987" spans="1:12" ht="13" x14ac:dyDescent="0.3">
      <c r="A987" s="1"/>
      <c r="B987" s="2"/>
      <c r="C987" s="1"/>
      <c r="D987" s="1"/>
      <c r="E987" s="1"/>
      <c r="F987" s="3"/>
      <c r="G987" s="1"/>
      <c r="H987" s="1"/>
      <c r="I987" s="1"/>
      <c r="J987" s="1"/>
      <c r="K987" s="1"/>
      <c r="L987" s="1"/>
    </row>
    <row r="988" spans="1:12" ht="13" x14ac:dyDescent="0.3">
      <c r="A988" s="1"/>
      <c r="B988" s="2"/>
      <c r="C988" s="1"/>
      <c r="D988" s="1"/>
      <c r="E988" s="1"/>
      <c r="F988" s="3"/>
      <c r="G988" s="1"/>
      <c r="H988" s="1"/>
      <c r="I988" s="1"/>
      <c r="J988" s="1"/>
      <c r="K988" s="1"/>
      <c r="L988" s="1"/>
    </row>
    <row r="989" spans="1:12" ht="13" x14ac:dyDescent="0.3">
      <c r="A989" s="1"/>
      <c r="B989" s="2"/>
      <c r="C989" s="1"/>
      <c r="D989" s="1"/>
      <c r="E989" s="1"/>
      <c r="F989" s="3"/>
      <c r="G989" s="1"/>
      <c r="H989" s="1"/>
      <c r="I989" s="1"/>
      <c r="J989" s="1"/>
      <c r="K989" s="1"/>
      <c r="L989" s="1"/>
    </row>
    <row r="990" spans="1:12" ht="13" x14ac:dyDescent="0.3">
      <c r="A990" s="1"/>
      <c r="B990" s="2"/>
      <c r="C990" s="1"/>
      <c r="D990" s="1"/>
      <c r="E990" s="1"/>
      <c r="F990" s="3"/>
      <c r="G990" s="1"/>
      <c r="H990" s="1"/>
      <c r="I990" s="1"/>
      <c r="J990" s="1"/>
      <c r="K990" s="1"/>
      <c r="L990" s="1"/>
    </row>
    <row r="991" spans="1:12" ht="13" x14ac:dyDescent="0.3">
      <c r="A991" s="1"/>
      <c r="B991" s="2"/>
      <c r="C991" s="1"/>
      <c r="D991" s="1"/>
      <c r="E991" s="1"/>
      <c r="F991" s="3"/>
      <c r="G991" s="1"/>
      <c r="H991" s="1"/>
      <c r="I991" s="1"/>
      <c r="J991" s="1"/>
      <c r="K991" s="1"/>
      <c r="L991" s="1"/>
    </row>
    <row r="992" spans="1:12" ht="13" x14ac:dyDescent="0.3">
      <c r="A992" s="1"/>
      <c r="B992" s="2"/>
      <c r="C992" s="1"/>
      <c r="D992" s="1"/>
      <c r="E992" s="1"/>
      <c r="F992" s="3"/>
      <c r="G992" s="1"/>
      <c r="H992" s="1"/>
      <c r="I992" s="1"/>
      <c r="J992" s="1"/>
      <c r="K992" s="1"/>
      <c r="L992" s="1"/>
    </row>
  </sheetData>
  <autoFilter ref="B5:G625" xr:uid="{00000000-0009-0000-0000-000000000000}">
    <filterColumn colId="4">
      <filters>
        <filter val="x"/>
      </filters>
    </filterColumn>
  </autoFilter>
  <mergeCells count="79">
    <mergeCell ref="E247:G247"/>
    <mergeCell ref="E251:G251"/>
    <mergeCell ref="E482:G482"/>
    <mergeCell ref="E483:G483"/>
    <mergeCell ref="E484:G484"/>
    <mergeCell ref="E485:G485"/>
    <mergeCell ref="E486:G486"/>
    <mergeCell ref="E487:G487"/>
    <mergeCell ref="E488:G488"/>
    <mergeCell ref="E489:G489"/>
    <mergeCell ref="E490:G490"/>
    <mergeCell ref="E491:G491"/>
    <mergeCell ref="E492:G492"/>
    <mergeCell ref="E493:G493"/>
    <mergeCell ref="E494:G494"/>
    <mergeCell ref="E495:G495"/>
    <mergeCell ref="E496:G496"/>
    <mergeCell ref="E497:G497"/>
    <mergeCell ref="E498:G498"/>
    <mergeCell ref="E499:G499"/>
    <mergeCell ref="E500:G500"/>
    <mergeCell ref="E508:G508"/>
    <mergeCell ref="E509:G509"/>
    <mergeCell ref="E510:G510"/>
    <mergeCell ref="E501:G501"/>
    <mergeCell ref="E502:G502"/>
    <mergeCell ref="E503:G503"/>
    <mergeCell ref="E504:G504"/>
    <mergeCell ref="E505:G505"/>
    <mergeCell ref="E506:G506"/>
    <mergeCell ref="E507:G507"/>
    <mergeCell ref="E139:F139"/>
    <mergeCell ref="E140:F140"/>
    <mergeCell ref="E141:F141"/>
    <mergeCell ref="E142:F142"/>
    <mergeCell ref="E143:F143"/>
    <mergeCell ref="E144:F144"/>
    <mergeCell ref="E145:F145"/>
    <mergeCell ref="E146:F146"/>
    <mergeCell ref="E147:F147"/>
    <mergeCell ref="E148:F148"/>
    <mergeCell ref="E151:F151"/>
    <mergeCell ref="E152:F152"/>
    <mergeCell ref="E153:F153"/>
    <mergeCell ref="E156:F156"/>
    <mergeCell ref="E157:F157"/>
    <mergeCell ref="E158:F158"/>
    <mergeCell ref="E159:F159"/>
    <mergeCell ref="E160:F160"/>
    <mergeCell ref="E161:F161"/>
    <mergeCell ref="E162:F162"/>
    <mergeCell ref="E163:F163"/>
    <mergeCell ref="E166:F166"/>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235:G235"/>
    <mergeCell ref="E236:G236"/>
    <mergeCell ref="E243:G243"/>
    <mergeCell ref="E244:G244"/>
    <mergeCell ref="E245:G245"/>
    <mergeCell ref="E246:G246"/>
    <mergeCell ref="E237:G237"/>
    <mergeCell ref="E239:G239"/>
    <mergeCell ref="E240:G240"/>
    <mergeCell ref="E241:G241"/>
    <mergeCell ref="E242:G24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B2:E4"/>
  <sheetViews>
    <sheetView workbookViewId="0">
      <selection sqref="A1:B1"/>
    </sheetView>
  </sheetViews>
  <sheetFormatPr defaultColWidth="12.6328125" defaultRowHeight="15.75" customHeight="1" x14ac:dyDescent="0.25"/>
  <sheetData>
    <row r="2" spans="2:5" ht="15.75" customHeight="1" x14ac:dyDescent="0.25">
      <c r="B2" s="29" t="s">
        <v>884</v>
      </c>
    </row>
    <row r="3" spans="2:5" ht="15.75" customHeight="1" x14ac:dyDescent="0.25">
      <c r="B3" s="29" t="s">
        <v>885</v>
      </c>
      <c r="E3" s="25" t="s">
        <v>886</v>
      </c>
    </row>
    <row r="4" spans="2:5" ht="15.75" customHeight="1" x14ac:dyDescent="0.25">
      <c r="B4" s="29" t="s">
        <v>887</v>
      </c>
    </row>
  </sheetData>
  <hyperlinks>
    <hyperlink ref="B2" r:id="rId1" xr:uid="{00000000-0004-0000-0300-000000000000}"/>
    <hyperlink ref="B3" r:id="rId2" xr:uid="{00000000-0004-0000-0300-000001000000}"/>
    <hyperlink ref="B4" r:id="rId3" xr:uid="{00000000-0004-0000-0300-000002000000}"/>
  </hyperlinks>
  <pageMargins left="0.7" right="0.7" top="0.75" bottom="0.75" header="0.3" footer="0.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B1"/>
    </sheetView>
  </sheetViews>
  <sheetFormatPr defaultColWidth="12.6328125" defaultRowHeight="15.75" customHeight="1" x14ac:dyDescent="0.25"/>
  <cols>
    <col min="1" max="1" width="15.36328125" customWidth="1"/>
    <col min="2" max="2" width="33.36328125" customWidth="1"/>
    <col min="3" max="3" width="16.08984375" customWidth="1"/>
  </cols>
  <sheetData>
    <row r="1" spans="1:26" ht="15.75" customHeight="1" x14ac:dyDescent="0.3">
      <c r="A1" s="264" t="s">
        <v>888</v>
      </c>
      <c r="B1" s="263"/>
      <c r="C1" s="30"/>
      <c r="D1" s="30"/>
      <c r="E1" s="30"/>
      <c r="F1" s="31"/>
      <c r="G1" s="32"/>
      <c r="H1" s="32"/>
      <c r="I1" s="32"/>
      <c r="J1" s="32"/>
      <c r="K1" s="32"/>
      <c r="L1" s="32"/>
      <c r="M1" s="32"/>
      <c r="N1" s="32"/>
      <c r="O1" s="32"/>
      <c r="P1" s="32"/>
      <c r="Q1" s="32"/>
      <c r="R1" s="32"/>
      <c r="S1" s="32"/>
      <c r="T1" s="32"/>
      <c r="U1" s="32"/>
      <c r="V1" s="32"/>
      <c r="W1" s="32"/>
      <c r="X1" s="32"/>
      <c r="Y1" s="32"/>
      <c r="Z1" s="32"/>
    </row>
    <row r="2" spans="1:26" ht="15.75" customHeight="1" x14ac:dyDescent="0.25">
      <c r="A2" s="30"/>
      <c r="B2" s="33"/>
      <c r="C2" s="30"/>
      <c r="D2" s="30"/>
      <c r="E2" s="30"/>
      <c r="F2" s="31"/>
      <c r="G2" s="32"/>
      <c r="H2" s="32"/>
      <c r="I2" s="32"/>
      <c r="J2" s="32"/>
      <c r="K2" s="32"/>
      <c r="L2" s="32"/>
      <c r="M2" s="32"/>
      <c r="N2" s="32"/>
      <c r="O2" s="32"/>
      <c r="P2" s="32"/>
      <c r="Q2" s="32"/>
      <c r="R2" s="32"/>
      <c r="S2" s="32"/>
      <c r="T2" s="32"/>
      <c r="U2" s="32"/>
      <c r="V2" s="32"/>
      <c r="W2" s="32"/>
      <c r="X2" s="32"/>
      <c r="Y2" s="32"/>
      <c r="Z2" s="32"/>
    </row>
    <row r="3" spans="1:26" ht="15.75" customHeight="1" x14ac:dyDescent="0.25">
      <c r="A3" s="34" t="s">
        <v>4</v>
      </c>
      <c r="B3" s="35" t="s">
        <v>889</v>
      </c>
      <c r="C3" s="35" t="s">
        <v>890</v>
      </c>
      <c r="D3" s="35" t="s">
        <v>891</v>
      </c>
      <c r="E3" s="36" t="s">
        <v>892</v>
      </c>
      <c r="F3" s="31" t="s">
        <v>893</v>
      </c>
      <c r="G3" s="32"/>
      <c r="H3" s="32"/>
      <c r="I3" s="32"/>
      <c r="J3" s="32"/>
      <c r="K3" s="32"/>
      <c r="L3" s="32"/>
      <c r="M3" s="32"/>
      <c r="N3" s="32"/>
      <c r="O3" s="32"/>
      <c r="P3" s="32"/>
      <c r="Q3" s="32"/>
      <c r="R3" s="32"/>
      <c r="S3" s="32"/>
      <c r="T3" s="32"/>
      <c r="U3" s="32"/>
      <c r="V3" s="32"/>
      <c r="W3" s="32"/>
      <c r="X3" s="32"/>
      <c r="Y3" s="32"/>
      <c r="Z3" s="32"/>
    </row>
    <row r="4" spans="1:26" ht="15.75" customHeight="1" x14ac:dyDescent="0.25">
      <c r="A4" s="37" t="s">
        <v>822</v>
      </c>
      <c r="B4" s="37" t="s">
        <v>823</v>
      </c>
      <c r="C4" s="37" t="s">
        <v>894</v>
      </c>
      <c r="D4" s="38" t="s">
        <v>895</v>
      </c>
      <c r="E4" s="37" t="s">
        <v>896</v>
      </c>
      <c r="F4" s="31" t="s">
        <v>12</v>
      </c>
      <c r="G4" s="32"/>
      <c r="H4" s="32"/>
      <c r="I4" s="32"/>
      <c r="J4" s="32"/>
      <c r="K4" s="32"/>
      <c r="L4" s="32"/>
      <c r="M4" s="32"/>
      <c r="N4" s="32"/>
      <c r="O4" s="32"/>
      <c r="P4" s="32"/>
      <c r="Q4" s="32"/>
      <c r="R4" s="32"/>
      <c r="S4" s="32"/>
      <c r="T4" s="32"/>
      <c r="U4" s="32"/>
      <c r="V4" s="32"/>
      <c r="W4" s="32"/>
      <c r="X4" s="32"/>
      <c r="Y4" s="32"/>
      <c r="Z4" s="32"/>
    </row>
    <row r="5" spans="1:26" ht="15.75" customHeight="1" x14ac:dyDescent="0.25">
      <c r="A5" s="37" t="s">
        <v>824</v>
      </c>
      <c r="B5" s="37" t="s">
        <v>825</v>
      </c>
      <c r="C5" s="37" t="s">
        <v>894</v>
      </c>
      <c r="D5" s="38" t="s">
        <v>897</v>
      </c>
      <c r="E5" s="37" t="s">
        <v>896</v>
      </c>
      <c r="F5" s="31" t="s">
        <v>12</v>
      </c>
      <c r="G5" s="32"/>
      <c r="H5" s="32"/>
      <c r="I5" s="32"/>
      <c r="J5" s="32"/>
      <c r="K5" s="32"/>
      <c r="L5" s="32"/>
      <c r="M5" s="32"/>
      <c r="N5" s="32"/>
      <c r="O5" s="32"/>
      <c r="P5" s="32"/>
      <c r="Q5" s="32"/>
      <c r="R5" s="32"/>
      <c r="S5" s="32"/>
      <c r="T5" s="32"/>
      <c r="U5" s="32"/>
      <c r="V5" s="32"/>
      <c r="W5" s="32"/>
      <c r="X5" s="32"/>
      <c r="Y5" s="32"/>
      <c r="Z5" s="32"/>
    </row>
    <row r="6" spans="1:26" ht="15.75" customHeight="1" x14ac:dyDescent="0.25">
      <c r="A6" s="37" t="s">
        <v>826</v>
      </c>
      <c r="B6" s="37" t="s">
        <v>827</v>
      </c>
      <c r="C6" s="37" t="s">
        <v>894</v>
      </c>
      <c r="D6" s="38" t="s">
        <v>898</v>
      </c>
      <c r="E6" s="37" t="s">
        <v>899</v>
      </c>
      <c r="F6" s="31" t="s">
        <v>12</v>
      </c>
      <c r="G6" s="32"/>
      <c r="H6" s="32"/>
      <c r="I6" s="32"/>
      <c r="J6" s="32"/>
      <c r="K6" s="32"/>
      <c r="L6" s="32"/>
      <c r="M6" s="32"/>
      <c r="N6" s="32"/>
      <c r="O6" s="32"/>
      <c r="P6" s="32"/>
      <c r="Q6" s="32"/>
      <c r="R6" s="32"/>
      <c r="S6" s="32"/>
      <c r="T6" s="32"/>
      <c r="U6" s="32"/>
      <c r="V6" s="32"/>
      <c r="W6" s="32"/>
      <c r="X6" s="32"/>
      <c r="Y6" s="32"/>
      <c r="Z6" s="32"/>
    </row>
    <row r="7" spans="1:26" ht="15.75" customHeight="1" x14ac:dyDescent="0.25">
      <c r="A7" s="32"/>
      <c r="B7" s="32"/>
      <c r="C7" s="32"/>
      <c r="D7" s="32"/>
      <c r="E7" s="32"/>
      <c r="F7" s="31"/>
      <c r="G7" s="32"/>
      <c r="H7" s="32"/>
      <c r="I7" s="32"/>
      <c r="J7" s="32"/>
      <c r="K7" s="32"/>
      <c r="L7" s="32"/>
      <c r="M7" s="32"/>
      <c r="N7" s="32"/>
      <c r="O7" s="32"/>
      <c r="P7" s="32"/>
      <c r="Q7" s="32"/>
      <c r="R7" s="32"/>
      <c r="S7" s="32"/>
      <c r="T7" s="32"/>
      <c r="U7" s="32"/>
      <c r="V7" s="32"/>
      <c r="W7" s="32"/>
      <c r="X7" s="32"/>
      <c r="Y7" s="32"/>
      <c r="Z7" s="32"/>
    </row>
    <row r="8" spans="1:26" ht="15.75" customHeight="1" x14ac:dyDescent="0.3">
      <c r="A8" s="264" t="s">
        <v>900</v>
      </c>
      <c r="B8" s="263"/>
      <c r="C8" s="39"/>
      <c r="D8" s="30"/>
      <c r="E8" s="30"/>
      <c r="F8" s="31"/>
      <c r="G8" s="32"/>
      <c r="H8" s="32"/>
      <c r="I8" s="32"/>
      <c r="J8" s="32"/>
      <c r="K8" s="32"/>
      <c r="L8" s="32"/>
      <c r="M8" s="32"/>
      <c r="N8" s="32"/>
      <c r="O8" s="32"/>
      <c r="P8" s="32"/>
      <c r="Q8" s="32"/>
      <c r="R8" s="32"/>
      <c r="S8" s="32"/>
      <c r="T8" s="32"/>
      <c r="U8" s="32"/>
      <c r="V8" s="32"/>
      <c r="W8" s="32"/>
      <c r="X8" s="32"/>
      <c r="Y8" s="32"/>
      <c r="Z8" s="32"/>
    </row>
    <row r="9" spans="1:26" ht="15.75" customHeight="1" x14ac:dyDescent="0.3">
      <c r="A9" s="40"/>
      <c r="B9" s="30"/>
      <c r="C9" s="39"/>
      <c r="D9" s="30"/>
      <c r="E9" s="30"/>
      <c r="F9" s="31"/>
      <c r="G9" s="32"/>
      <c r="H9" s="32"/>
      <c r="I9" s="32"/>
      <c r="J9" s="32"/>
      <c r="K9" s="32"/>
      <c r="L9" s="32"/>
      <c r="M9" s="32"/>
      <c r="N9" s="32"/>
      <c r="O9" s="32"/>
      <c r="P9" s="32"/>
      <c r="Q9" s="32"/>
      <c r="R9" s="32"/>
      <c r="S9" s="32"/>
      <c r="T9" s="32"/>
      <c r="U9" s="32"/>
      <c r="V9" s="32"/>
      <c r="W9" s="32"/>
      <c r="X9" s="32"/>
      <c r="Y9" s="32"/>
      <c r="Z9" s="32"/>
    </row>
    <row r="10" spans="1:26" ht="15.75" customHeight="1" x14ac:dyDescent="0.25">
      <c r="A10" s="34" t="s">
        <v>4</v>
      </c>
      <c r="B10" s="35" t="s">
        <v>889</v>
      </c>
      <c r="C10" s="35" t="s">
        <v>890</v>
      </c>
      <c r="D10" s="35" t="s">
        <v>891</v>
      </c>
      <c r="E10" s="36" t="s">
        <v>892</v>
      </c>
      <c r="F10" s="31"/>
      <c r="G10" s="32"/>
      <c r="H10" s="32"/>
      <c r="I10" s="32"/>
      <c r="J10" s="32"/>
      <c r="K10" s="32"/>
      <c r="L10" s="32"/>
      <c r="M10" s="32"/>
      <c r="N10" s="32"/>
      <c r="O10" s="32"/>
      <c r="P10" s="32"/>
      <c r="Q10" s="32"/>
      <c r="R10" s="32"/>
      <c r="S10" s="32"/>
      <c r="T10" s="32"/>
      <c r="U10" s="32"/>
      <c r="V10" s="32"/>
      <c r="W10" s="32"/>
      <c r="X10" s="32"/>
      <c r="Y10" s="32"/>
      <c r="Z10" s="32"/>
    </row>
    <row r="11" spans="1:26" ht="15.75" customHeight="1" x14ac:dyDescent="0.25">
      <c r="A11" s="41" t="s">
        <v>828</v>
      </c>
      <c r="B11" s="41" t="s">
        <v>829</v>
      </c>
      <c r="C11" s="42" t="s">
        <v>901</v>
      </c>
      <c r="D11" s="41" t="s">
        <v>902</v>
      </c>
      <c r="E11" s="41" t="s">
        <v>903</v>
      </c>
      <c r="F11" s="31" t="s">
        <v>12</v>
      </c>
      <c r="G11" s="32"/>
      <c r="H11" s="32"/>
      <c r="I11" s="32"/>
      <c r="J11" s="32"/>
      <c r="K11" s="32"/>
      <c r="L11" s="32"/>
      <c r="M11" s="32"/>
      <c r="N11" s="32"/>
      <c r="O11" s="32"/>
      <c r="P11" s="32"/>
      <c r="Q11" s="32"/>
      <c r="R11" s="32"/>
      <c r="S11" s="32"/>
      <c r="T11" s="32"/>
      <c r="U11" s="32"/>
      <c r="V11" s="32"/>
      <c r="W11" s="32"/>
      <c r="X11" s="32"/>
      <c r="Y11" s="32"/>
      <c r="Z11" s="32"/>
    </row>
    <row r="12" spans="1:26" ht="15.75" customHeight="1" x14ac:dyDescent="0.25">
      <c r="A12" s="41" t="s">
        <v>830</v>
      </c>
      <c r="B12" s="41" t="s">
        <v>831</v>
      </c>
      <c r="C12" s="42" t="s">
        <v>901</v>
      </c>
      <c r="D12" s="43" t="s">
        <v>904</v>
      </c>
      <c r="E12" s="41" t="s">
        <v>905</v>
      </c>
      <c r="F12" s="31" t="s">
        <v>12</v>
      </c>
      <c r="G12" s="32"/>
      <c r="H12" s="32"/>
      <c r="I12" s="32"/>
      <c r="J12" s="32"/>
      <c r="K12" s="32"/>
      <c r="L12" s="32"/>
      <c r="M12" s="32"/>
      <c r="N12" s="32"/>
      <c r="O12" s="32"/>
      <c r="P12" s="32"/>
      <c r="Q12" s="32"/>
      <c r="R12" s="32"/>
      <c r="S12" s="32"/>
      <c r="T12" s="32"/>
      <c r="U12" s="32"/>
      <c r="V12" s="32"/>
      <c r="W12" s="32"/>
      <c r="X12" s="32"/>
      <c r="Y12" s="32"/>
      <c r="Z12" s="32"/>
    </row>
    <row r="13" spans="1:26" ht="15.75" customHeight="1" x14ac:dyDescent="0.25">
      <c r="A13" s="44"/>
      <c r="B13" s="44"/>
      <c r="C13" s="44"/>
      <c r="D13" s="44"/>
      <c r="E13" s="44"/>
      <c r="F13" s="31"/>
      <c r="G13" s="32"/>
      <c r="H13" s="32"/>
      <c r="I13" s="32"/>
      <c r="J13" s="32"/>
      <c r="K13" s="32"/>
      <c r="L13" s="32"/>
      <c r="M13" s="32"/>
      <c r="N13" s="32"/>
      <c r="O13" s="32"/>
      <c r="P13" s="32"/>
      <c r="Q13" s="32"/>
      <c r="R13" s="32"/>
      <c r="S13" s="32"/>
      <c r="T13" s="32"/>
      <c r="U13" s="32"/>
      <c r="V13" s="32"/>
      <c r="W13" s="32"/>
      <c r="X13" s="32"/>
      <c r="Y13" s="32"/>
      <c r="Z13" s="32"/>
    </row>
    <row r="14" spans="1:26" ht="15.75" customHeight="1" x14ac:dyDescent="0.3">
      <c r="A14" s="45" t="s">
        <v>906</v>
      </c>
      <c r="B14" s="46"/>
      <c r="C14" s="42"/>
      <c r="D14" s="41"/>
      <c r="E14" s="41"/>
      <c r="F14" s="31"/>
      <c r="G14" s="32"/>
      <c r="H14" s="32"/>
      <c r="I14" s="32"/>
      <c r="J14" s="32"/>
      <c r="K14" s="32"/>
      <c r="L14" s="32"/>
      <c r="M14" s="32"/>
      <c r="N14" s="32"/>
      <c r="O14" s="32"/>
      <c r="P14" s="32"/>
      <c r="Q14" s="32"/>
      <c r="R14" s="32"/>
      <c r="S14" s="32"/>
      <c r="T14" s="32"/>
      <c r="U14" s="32"/>
      <c r="V14" s="32"/>
      <c r="W14" s="32"/>
      <c r="X14" s="32"/>
      <c r="Y14" s="32"/>
      <c r="Z14" s="32"/>
    </row>
    <row r="15" spans="1:26" ht="15.75" customHeight="1" x14ac:dyDescent="0.3">
      <c r="A15" s="45"/>
      <c r="B15" s="46"/>
      <c r="C15" s="42"/>
      <c r="D15" s="41"/>
      <c r="E15" s="41"/>
      <c r="F15" s="31"/>
      <c r="G15" s="32"/>
      <c r="H15" s="32"/>
      <c r="I15" s="32"/>
      <c r="J15" s="32"/>
      <c r="K15" s="32"/>
      <c r="L15" s="32"/>
      <c r="M15" s="32"/>
      <c r="N15" s="32"/>
      <c r="O15" s="32"/>
      <c r="P15" s="32"/>
      <c r="Q15" s="32"/>
      <c r="R15" s="32"/>
      <c r="S15" s="32"/>
      <c r="T15" s="32"/>
      <c r="U15" s="32"/>
      <c r="V15" s="32"/>
      <c r="W15" s="32"/>
      <c r="X15" s="32"/>
      <c r="Y15" s="32"/>
      <c r="Z15" s="32"/>
    </row>
    <row r="16" spans="1:26" ht="15.75" customHeight="1" x14ac:dyDescent="0.25">
      <c r="A16" s="34" t="s">
        <v>4</v>
      </c>
      <c r="B16" s="35" t="s">
        <v>889</v>
      </c>
      <c r="C16" s="35" t="s">
        <v>890</v>
      </c>
      <c r="D16" s="47" t="s">
        <v>891</v>
      </c>
      <c r="E16" s="36" t="s">
        <v>892</v>
      </c>
      <c r="F16" s="31"/>
      <c r="G16" s="32"/>
      <c r="H16" s="32"/>
      <c r="I16" s="32"/>
      <c r="J16" s="32"/>
      <c r="K16" s="32"/>
      <c r="L16" s="32"/>
      <c r="M16" s="32"/>
      <c r="N16" s="32"/>
      <c r="O16" s="32"/>
      <c r="P16" s="32"/>
      <c r="Q16" s="32"/>
      <c r="R16" s="32"/>
      <c r="S16" s="32"/>
      <c r="T16" s="32"/>
      <c r="U16" s="32"/>
      <c r="V16" s="32"/>
      <c r="W16" s="32"/>
      <c r="X16" s="32"/>
      <c r="Y16" s="32"/>
      <c r="Z16" s="32"/>
    </row>
    <row r="17" spans="1:26" ht="15.75" customHeight="1" x14ac:dyDescent="0.25">
      <c r="A17" s="48" t="s">
        <v>832</v>
      </c>
      <c r="B17" s="48" t="s">
        <v>833</v>
      </c>
      <c r="C17" s="49" t="s">
        <v>907</v>
      </c>
      <c r="D17" s="50" t="s">
        <v>908</v>
      </c>
      <c r="E17" s="48" t="s">
        <v>909</v>
      </c>
      <c r="F17" s="31" t="s">
        <v>12</v>
      </c>
      <c r="G17" s="32"/>
      <c r="H17" s="32"/>
      <c r="I17" s="32"/>
      <c r="J17" s="32"/>
      <c r="K17" s="32"/>
      <c r="L17" s="32"/>
      <c r="M17" s="32"/>
      <c r="N17" s="32"/>
      <c r="O17" s="32"/>
      <c r="P17" s="32"/>
      <c r="Q17" s="32"/>
      <c r="R17" s="32"/>
      <c r="S17" s="32"/>
      <c r="T17" s="32"/>
      <c r="U17" s="32"/>
      <c r="V17" s="32"/>
      <c r="W17" s="32"/>
      <c r="X17" s="32"/>
      <c r="Y17" s="32"/>
      <c r="Z17" s="32"/>
    </row>
    <row r="18" spans="1:26" ht="15.75" customHeight="1" x14ac:dyDescent="0.25">
      <c r="A18" s="41" t="s">
        <v>834</v>
      </c>
      <c r="B18" s="41" t="s">
        <v>835</v>
      </c>
      <c r="C18" s="42" t="s">
        <v>907</v>
      </c>
      <c r="D18" s="51" t="s">
        <v>910</v>
      </c>
      <c r="E18" s="41" t="s">
        <v>911</v>
      </c>
      <c r="F18" s="31" t="s">
        <v>12</v>
      </c>
      <c r="G18" s="32"/>
      <c r="H18" s="32"/>
      <c r="I18" s="32"/>
      <c r="J18" s="32"/>
      <c r="K18" s="32"/>
      <c r="L18" s="32"/>
      <c r="M18" s="32"/>
      <c r="N18" s="32"/>
      <c r="O18" s="32"/>
      <c r="P18" s="32"/>
      <c r="Q18" s="32"/>
      <c r="R18" s="32"/>
      <c r="S18" s="32"/>
      <c r="T18" s="32"/>
      <c r="U18" s="32"/>
      <c r="V18" s="32"/>
      <c r="W18" s="32"/>
      <c r="X18" s="32"/>
      <c r="Y18" s="32"/>
      <c r="Z18" s="32"/>
    </row>
    <row r="19" spans="1:26" ht="15.75" customHeight="1" x14ac:dyDescent="0.25">
      <c r="A19" s="41" t="s">
        <v>836</v>
      </c>
      <c r="B19" s="41" t="s">
        <v>837</v>
      </c>
      <c r="C19" s="42" t="s">
        <v>907</v>
      </c>
      <c r="D19" s="41"/>
      <c r="E19" s="41" t="s">
        <v>909</v>
      </c>
      <c r="F19" s="31" t="s">
        <v>12</v>
      </c>
      <c r="G19" s="32"/>
      <c r="H19" s="32"/>
      <c r="I19" s="32"/>
      <c r="J19" s="32"/>
      <c r="K19" s="32"/>
      <c r="L19" s="32"/>
      <c r="M19" s="32"/>
      <c r="N19" s="32"/>
      <c r="O19" s="32"/>
      <c r="P19" s="32"/>
      <c r="Q19" s="32"/>
      <c r="R19" s="32"/>
      <c r="S19" s="32"/>
      <c r="T19" s="32"/>
      <c r="U19" s="32"/>
      <c r="V19" s="32"/>
      <c r="W19" s="32"/>
      <c r="X19" s="32"/>
      <c r="Y19" s="32"/>
      <c r="Z19" s="32"/>
    </row>
    <row r="20" spans="1:26" ht="15.75" customHeight="1" x14ac:dyDescent="0.25">
      <c r="A20" s="41" t="s">
        <v>838</v>
      </c>
      <c r="B20" s="41" t="s">
        <v>839</v>
      </c>
      <c r="C20" s="42" t="s">
        <v>907</v>
      </c>
      <c r="D20" s="41"/>
      <c r="E20" s="41" t="s">
        <v>912</v>
      </c>
      <c r="F20" s="31" t="s">
        <v>12</v>
      </c>
      <c r="G20" s="32"/>
      <c r="H20" s="32"/>
      <c r="I20" s="32"/>
      <c r="J20" s="32"/>
      <c r="K20" s="32"/>
      <c r="L20" s="32"/>
      <c r="M20" s="32"/>
      <c r="N20" s="32"/>
      <c r="O20" s="32"/>
      <c r="P20" s="32"/>
      <c r="Q20" s="32"/>
      <c r="R20" s="32"/>
      <c r="S20" s="32"/>
      <c r="T20" s="32"/>
      <c r="U20" s="32"/>
      <c r="V20" s="32"/>
      <c r="W20" s="32"/>
      <c r="X20" s="32"/>
      <c r="Y20" s="32"/>
      <c r="Z20" s="32"/>
    </row>
    <row r="21" spans="1:26" ht="15.75" customHeight="1" x14ac:dyDescent="0.25">
      <c r="A21" s="41" t="s">
        <v>913</v>
      </c>
      <c r="B21" s="41" t="s">
        <v>914</v>
      </c>
      <c r="C21" s="42"/>
      <c r="D21" s="41"/>
      <c r="E21" s="41"/>
      <c r="F21" s="31" t="s">
        <v>12</v>
      </c>
      <c r="G21" s="32"/>
      <c r="H21" s="32"/>
      <c r="I21" s="32"/>
      <c r="J21" s="32"/>
      <c r="K21" s="32"/>
      <c r="L21" s="32"/>
      <c r="M21" s="32"/>
      <c r="N21" s="32"/>
      <c r="O21" s="32"/>
      <c r="P21" s="32"/>
      <c r="Q21" s="32"/>
      <c r="R21" s="32"/>
      <c r="S21" s="32"/>
      <c r="T21" s="32"/>
      <c r="U21" s="32"/>
      <c r="V21" s="32"/>
      <c r="W21" s="32"/>
      <c r="X21" s="32"/>
      <c r="Y21" s="32"/>
      <c r="Z21" s="32"/>
    </row>
    <row r="22" spans="1:26" ht="15.75" customHeight="1" x14ac:dyDescent="0.25">
      <c r="A22" s="41"/>
      <c r="B22" s="41" t="s">
        <v>915</v>
      </c>
      <c r="C22" s="42"/>
      <c r="D22" s="41"/>
      <c r="E22" s="41"/>
      <c r="F22" s="31"/>
      <c r="G22" s="32"/>
      <c r="H22" s="32"/>
      <c r="I22" s="32"/>
      <c r="J22" s="32"/>
      <c r="K22" s="32"/>
      <c r="L22" s="32"/>
      <c r="M22" s="32"/>
      <c r="N22" s="32"/>
      <c r="O22" s="32"/>
      <c r="P22" s="32"/>
      <c r="Q22" s="32"/>
      <c r="R22" s="32"/>
      <c r="S22" s="32"/>
      <c r="T22" s="32"/>
      <c r="U22" s="32"/>
      <c r="V22" s="32"/>
      <c r="W22" s="32"/>
      <c r="X22" s="32"/>
      <c r="Y22" s="32"/>
      <c r="Z22" s="32"/>
    </row>
    <row r="23" spans="1:26" ht="15.75" customHeight="1" x14ac:dyDescent="0.25">
      <c r="A23" s="41"/>
      <c r="B23" s="41" t="s">
        <v>916</v>
      </c>
      <c r="C23" s="42"/>
      <c r="D23" s="51" t="s">
        <v>910</v>
      </c>
      <c r="E23" s="41"/>
      <c r="F23" s="31"/>
      <c r="G23" s="32"/>
      <c r="H23" s="32"/>
      <c r="I23" s="32"/>
      <c r="J23" s="32"/>
      <c r="K23" s="32"/>
      <c r="L23" s="32"/>
      <c r="M23" s="32"/>
      <c r="N23" s="32"/>
      <c r="O23" s="32"/>
      <c r="P23" s="32"/>
      <c r="Q23" s="32"/>
      <c r="R23" s="32"/>
      <c r="S23" s="32"/>
      <c r="T23" s="32"/>
      <c r="U23" s="32"/>
      <c r="V23" s="32"/>
      <c r="W23" s="32"/>
      <c r="X23" s="32"/>
      <c r="Y23" s="32"/>
      <c r="Z23" s="32"/>
    </row>
    <row r="24" spans="1:26" ht="15.75" customHeight="1" x14ac:dyDescent="0.25">
      <c r="A24" s="41"/>
      <c r="B24" s="41" t="s">
        <v>917</v>
      </c>
      <c r="C24" s="42"/>
      <c r="D24" s="41"/>
      <c r="E24" s="41"/>
      <c r="F24" s="31"/>
      <c r="G24" s="32"/>
      <c r="H24" s="32"/>
      <c r="I24" s="32"/>
      <c r="J24" s="32"/>
      <c r="K24" s="32"/>
      <c r="L24" s="32"/>
      <c r="M24" s="32"/>
      <c r="N24" s="32"/>
      <c r="O24" s="32"/>
      <c r="P24" s="32"/>
      <c r="Q24" s="32"/>
      <c r="R24" s="32"/>
      <c r="S24" s="32"/>
      <c r="T24" s="32"/>
      <c r="U24" s="32"/>
      <c r="V24" s="32"/>
      <c r="W24" s="32"/>
      <c r="X24" s="32"/>
      <c r="Y24" s="32"/>
      <c r="Z24" s="32"/>
    </row>
    <row r="25" spans="1:26" ht="12.5" x14ac:dyDescent="0.25">
      <c r="A25" s="41"/>
      <c r="B25" s="41"/>
      <c r="C25" s="42"/>
      <c r="D25" s="41"/>
      <c r="E25" s="41"/>
      <c r="F25" s="31"/>
      <c r="G25" s="32"/>
      <c r="H25" s="32"/>
      <c r="I25" s="32"/>
      <c r="J25" s="32"/>
      <c r="K25" s="32"/>
      <c r="L25" s="32"/>
      <c r="M25" s="32"/>
      <c r="N25" s="32"/>
      <c r="O25" s="32"/>
      <c r="P25" s="32"/>
      <c r="Q25" s="32"/>
      <c r="R25" s="32"/>
      <c r="S25" s="32"/>
      <c r="T25" s="32"/>
      <c r="U25" s="32"/>
      <c r="V25" s="32"/>
      <c r="W25" s="32"/>
      <c r="X25" s="32"/>
      <c r="Y25" s="32"/>
      <c r="Z25" s="32"/>
    </row>
    <row r="26" spans="1:26" ht="91" x14ac:dyDescent="0.25">
      <c r="A26" s="41"/>
      <c r="B26" s="52" t="s">
        <v>918</v>
      </c>
      <c r="C26" s="42"/>
      <c r="D26" s="51" t="s">
        <v>919</v>
      </c>
      <c r="E26" s="41"/>
      <c r="F26" s="31"/>
      <c r="G26" s="32"/>
      <c r="H26" s="32"/>
      <c r="I26" s="32"/>
      <c r="J26" s="32"/>
      <c r="K26" s="32"/>
      <c r="L26" s="32"/>
      <c r="M26" s="32"/>
      <c r="N26" s="32"/>
      <c r="O26" s="32"/>
      <c r="P26" s="32"/>
      <c r="Q26" s="32"/>
      <c r="R26" s="32"/>
      <c r="S26" s="32"/>
      <c r="T26" s="32"/>
      <c r="U26" s="32"/>
      <c r="V26" s="32"/>
      <c r="W26" s="32"/>
      <c r="X26" s="32"/>
      <c r="Y26" s="32"/>
      <c r="Z26" s="32"/>
    </row>
    <row r="27" spans="1:26" ht="12.5" x14ac:dyDescent="0.25">
      <c r="A27" s="41"/>
      <c r="B27" s="41" t="s">
        <v>920</v>
      </c>
      <c r="C27" s="42"/>
      <c r="D27" s="41"/>
      <c r="E27" s="41"/>
      <c r="F27" s="31"/>
      <c r="G27" s="32"/>
      <c r="H27" s="32"/>
      <c r="I27" s="32"/>
      <c r="J27" s="32"/>
      <c r="K27" s="32"/>
      <c r="L27" s="32"/>
      <c r="M27" s="32"/>
      <c r="N27" s="32"/>
      <c r="O27" s="32"/>
      <c r="P27" s="32"/>
      <c r="Q27" s="32"/>
      <c r="R27" s="32"/>
      <c r="S27" s="32"/>
      <c r="T27" s="32"/>
      <c r="U27" s="32"/>
      <c r="V27" s="32"/>
      <c r="W27" s="32"/>
      <c r="X27" s="32"/>
      <c r="Y27" s="32"/>
      <c r="Z27" s="32"/>
    </row>
    <row r="28" spans="1:26" ht="62.5" x14ac:dyDescent="0.25">
      <c r="A28" s="41"/>
      <c r="B28" s="41" t="s">
        <v>921</v>
      </c>
      <c r="C28" s="42"/>
      <c r="D28" s="41"/>
      <c r="E28" s="41"/>
      <c r="F28" s="31"/>
      <c r="G28" s="32"/>
      <c r="H28" s="32"/>
      <c r="I28" s="32"/>
      <c r="J28" s="32"/>
      <c r="K28" s="32"/>
      <c r="L28" s="32"/>
      <c r="M28" s="32"/>
      <c r="N28" s="32"/>
      <c r="O28" s="32"/>
      <c r="P28" s="32"/>
      <c r="Q28" s="32"/>
      <c r="R28" s="32"/>
      <c r="S28" s="32"/>
      <c r="T28" s="32"/>
      <c r="U28" s="32"/>
      <c r="V28" s="32"/>
      <c r="W28" s="32"/>
      <c r="X28" s="32"/>
      <c r="Y28" s="32"/>
      <c r="Z28" s="32"/>
    </row>
    <row r="29" spans="1:26" ht="87.5" x14ac:dyDescent="0.25">
      <c r="A29" s="41"/>
      <c r="B29" s="41" t="s">
        <v>922</v>
      </c>
      <c r="C29" s="42"/>
      <c r="D29" s="41"/>
      <c r="E29" s="41"/>
      <c r="F29" s="31"/>
      <c r="G29" s="32"/>
      <c r="H29" s="32"/>
      <c r="I29" s="32"/>
      <c r="J29" s="32"/>
      <c r="K29" s="32"/>
      <c r="L29" s="32"/>
      <c r="M29" s="32"/>
      <c r="N29" s="32"/>
      <c r="O29" s="32"/>
      <c r="P29" s="32"/>
      <c r="Q29" s="32"/>
      <c r="R29" s="32"/>
      <c r="S29" s="32"/>
      <c r="T29" s="32"/>
      <c r="U29" s="32"/>
      <c r="V29" s="32"/>
      <c r="W29" s="32"/>
      <c r="X29" s="32"/>
      <c r="Y29" s="32"/>
      <c r="Z29" s="32"/>
    </row>
    <row r="30" spans="1:26" ht="37.5" x14ac:dyDescent="0.25">
      <c r="A30" s="41"/>
      <c r="B30" s="41" t="s">
        <v>923</v>
      </c>
      <c r="C30" s="42"/>
      <c r="D30" s="41"/>
      <c r="E30" s="41"/>
      <c r="F30" s="31"/>
      <c r="G30" s="32"/>
      <c r="H30" s="32"/>
      <c r="I30" s="32"/>
      <c r="J30" s="32"/>
      <c r="K30" s="32"/>
      <c r="L30" s="32"/>
      <c r="M30" s="32"/>
      <c r="N30" s="32"/>
      <c r="O30" s="32"/>
      <c r="P30" s="32"/>
      <c r="Q30" s="32"/>
      <c r="R30" s="32"/>
      <c r="S30" s="32"/>
      <c r="T30" s="32"/>
      <c r="U30" s="32"/>
      <c r="V30" s="32"/>
      <c r="W30" s="32"/>
      <c r="X30" s="32"/>
      <c r="Y30" s="32"/>
      <c r="Z30" s="32"/>
    </row>
    <row r="31" spans="1:26" ht="50" x14ac:dyDescent="0.25">
      <c r="A31" s="41"/>
      <c r="B31" s="41" t="s">
        <v>924</v>
      </c>
      <c r="C31" s="42"/>
      <c r="D31" s="41"/>
      <c r="E31" s="41"/>
      <c r="F31" s="31"/>
      <c r="G31" s="32"/>
      <c r="H31" s="32"/>
      <c r="I31" s="32"/>
      <c r="J31" s="32"/>
      <c r="K31" s="32"/>
      <c r="L31" s="32"/>
      <c r="M31" s="32"/>
      <c r="N31" s="32"/>
      <c r="O31" s="32"/>
      <c r="P31" s="32"/>
      <c r="Q31" s="32"/>
      <c r="R31" s="32"/>
      <c r="S31" s="32"/>
      <c r="T31" s="32"/>
      <c r="U31" s="32"/>
      <c r="V31" s="32"/>
      <c r="W31" s="32"/>
      <c r="X31" s="32"/>
      <c r="Y31" s="32"/>
      <c r="Z31" s="32"/>
    </row>
    <row r="32" spans="1:26" ht="37.5" x14ac:dyDescent="0.25">
      <c r="A32" s="41"/>
      <c r="B32" s="41" t="s">
        <v>925</v>
      </c>
      <c r="C32" s="42"/>
      <c r="D32" s="41"/>
      <c r="E32" s="41"/>
      <c r="F32" s="31"/>
      <c r="G32" s="32"/>
      <c r="H32" s="32"/>
      <c r="I32" s="32"/>
      <c r="J32" s="32"/>
      <c r="K32" s="32"/>
      <c r="L32" s="32"/>
      <c r="M32" s="32"/>
      <c r="N32" s="32"/>
      <c r="O32" s="32"/>
      <c r="P32" s="32"/>
      <c r="Q32" s="32"/>
      <c r="R32" s="32"/>
      <c r="S32" s="32"/>
      <c r="T32" s="32"/>
      <c r="U32" s="32"/>
      <c r="V32" s="32"/>
      <c r="W32" s="32"/>
      <c r="X32" s="32"/>
      <c r="Y32" s="32"/>
      <c r="Z32" s="32"/>
    </row>
    <row r="33" spans="1:26" ht="112.5" x14ac:dyDescent="0.25">
      <c r="A33" s="41"/>
      <c r="B33" s="41" t="s">
        <v>926</v>
      </c>
      <c r="C33" s="42"/>
      <c r="D33" s="41"/>
      <c r="E33" s="41"/>
      <c r="F33" s="31"/>
      <c r="G33" s="32"/>
      <c r="H33" s="32"/>
      <c r="I33" s="32"/>
      <c r="J33" s="32"/>
      <c r="K33" s="32"/>
      <c r="L33" s="32"/>
      <c r="M33" s="32"/>
      <c r="N33" s="32"/>
      <c r="O33" s="32"/>
      <c r="P33" s="32"/>
      <c r="Q33" s="32"/>
      <c r="R33" s="32"/>
      <c r="S33" s="32"/>
      <c r="T33" s="32"/>
      <c r="U33" s="32"/>
      <c r="V33" s="32"/>
      <c r="W33" s="32"/>
      <c r="X33" s="32"/>
      <c r="Y33" s="32"/>
      <c r="Z33" s="32"/>
    </row>
    <row r="34" spans="1:26" ht="200" x14ac:dyDescent="0.25">
      <c r="A34" s="41"/>
      <c r="B34" s="52" t="s">
        <v>927</v>
      </c>
      <c r="C34" s="42"/>
      <c r="D34" s="51" t="s">
        <v>928</v>
      </c>
      <c r="E34" s="41"/>
      <c r="F34" s="31"/>
      <c r="G34" s="32"/>
      <c r="H34" s="32"/>
      <c r="I34" s="32"/>
      <c r="J34" s="32"/>
      <c r="K34" s="32"/>
      <c r="L34" s="32"/>
      <c r="M34" s="32"/>
      <c r="N34" s="32"/>
      <c r="O34" s="32"/>
      <c r="P34" s="32"/>
      <c r="Q34" s="32"/>
      <c r="R34" s="32"/>
      <c r="S34" s="32"/>
      <c r="T34" s="32"/>
      <c r="U34" s="32"/>
      <c r="V34" s="32"/>
      <c r="W34" s="32"/>
      <c r="X34" s="32"/>
      <c r="Y34" s="32"/>
      <c r="Z34" s="32"/>
    </row>
    <row r="35" spans="1:26" ht="25" x14ac:dyDescent="0.25">
      <c r="A35" s="41"/>
      <c r="B35" s="41" t="s">
        <v>929</v>
      </c>
      <c r="C35" s="42"/>
      <c r="D35" s="41"/>
      <c r="E35" s="41"/>
      <c r="F35" s="31"/>
      <c r="G35" s="32"/>
      <c r="H35" s="32"/>
      <c r="I35" s="32"/>
      <c r="J35" s="32"/>
      <c r="K35" s="32"/>
      <c r="L35" s="32"/>
      <c r="M35" s="32"/>
      <c r="N35" s="32"/>
      <c r="O35" s="32"/>
      <c r="P35" s="32"/>
      <c r="Q35" s="32"/>
      <c r="R35" s="32"/>
      <c r="S35" s="32"/>
      <c r="T35" s="32"/>
      <c r="U35" s="32"/>
      <c r="V35" s="32"/>
      <c r="W35" s="32"/>
      <c r="X35" s="32"/>
      <c r="Y35" s="32"/>
      <c r="Z35" s="32"/>
    </row>
    <row r="36" spans="1:26" ht="250" x14ac:dyDescent="0.25">
      <c r="A36" s="41"/>
      <c r="B36" s="41" t="s">
        <v>930</v>
      </c>
      <c r="C36" s="42"/>
      <c r="D36" s="51" t="s">
        <v>931</v>
      </c>
      <c r="E36" s="41"/>
      <c r="F36" s="31"/>
      <c r="G36" s="32"/>
      <c r="H36" s="32"/>
      <c r="I36" s="32"/>
      <c r="J36" s="32"/>
      <c r="K36" s="32"/>
      <c r="L36" s="32"/>
      <c r="M36" s="32"/>
      <c r="N36" s="32"/>
      <c r="O36" s="32"/>
      <c r="P36" s="32"/>
      <c r="Q36" s="32"/>
      <c r="R36" s="32"/>
      <c r="S36" s="32"/>
      <c r="T36" s="32"/>
      <c r="U36" s="32"/>
      <c r="V36" s="32"/>
      <c r="W36" s="32"/>
      <c r="X36" s="32"/>
      <c r="Y36" s="32"/>
      <c r="Z36" s="32"/>
    </row>
    <row r="37" spans="1:26" ht="12.5" x14ac:dyDescent="0.25">
      <c r="A37" s="41"/>
      <c r="B37" s="41"/>
      <c r="C37" s="42"/>
      <c r="D37" s="53"/>
      <c r="E37" s="41"/>
      <c r="F37" s="31"/>
      <c r="G37" s="32"/>
      <c r="H37" s="32"/>
      <c r="I37" s="32"/>
      <c r="J37" s="32"/>
      <c r="K37" s="32"/>
      <c r="L37" s="32"/>
      <c r="M37" s="32"/>
      <c r="N37" s="32"/>
      <c r="O37" s="32"/>
      <c r="P37" s="32"/>
      <c r="Q37" s="32"/>
      <c r="R37" s="32"/>
      <c r="S37" s="32"/>
      <c r="T37" s="32"/>
      <c r="U37" s="32"/>
      <c r="V37" s="32"/>
      <c r="W37" s="32"/>
      <c r="X37" s="32"/>
      <c r="Y37" s="32"/>
      <c r="Z37" s="32"/>
    </row>
    <row r="38" spans="1:26" ht="117" x14ac:dyDescent="0.25">
      <c r="A38" s="41"/>
      <c r="B38" s="52" t="s">
        <v>932</v>
      </c>
      <c r="C38" s="42"/>
      <c r="D38" s="51" t="s">
        <v>933</v>
      </c>
      <c r="E38" s="41"/>
      <c r="F38" s="31"/>
      <c r="G38" s="32"/>
      <c r="H38" s="32"/>
      <c r="I38" s="32"/>
      <c r="J38" s="32"/>
      <c r="K38" s="32"/>
      <c r="L38" s="32"/>
      <c r="M38" s="32"/>
      <c r="N38" s="32"/>
      <c r="O38" s="32"/>
      <c r="P38" s="32"/>
      <c r="Q38" s="32"/>
      <c r="R38" s="32"/>
      <c r="S38" s="32"/>
      <c r="T38" s="32"/>
      <c r="U38" s="32"/>
      <c r="V38" s="32"/>
      <c r="W38" s="32"/>
      <c r="X38" s="32"/>
      <c r="Y38" s="32"/>
      <c r="Z38" s="32"/>
    </row>
    <row r="39" spans="1:26" ht="75" x14ac:dyDescent="0.25">
      <c r="A39" s="41"/>
      <c r="B39" s="41" t="s">
        <v>934</v>
      </c>
      <c r="C39" s="42"/>
      <c r="D39" s="51" t="s">
        <v>935</v>
      </c>
      <c r="E39" s="41"/>
      <c r="F39" s="31"/>
      <c r="G39" s="32"/>
      <c r="H39" s="32"/>
      <c r="I39" s="32"/>
      <c r="J39" s="32"/>
      <c r="K39" s="32"/>
      <c r="L39" s="32"/>
      <c r="M39" s="32"/>
      <c r="N39" s="32"/>
      <c r="O39" s="32"/>
      <c r="P39" s="32"/>
      <c r="Q39" s="32"/>
      <c r="R39" s="32"/>
      <c r="S39" s="32"/>
      <c r="T39" s="32"/>
      <c r="U39" s="32"/>
      <c r="V39" s="32"/>
      <c r="W39" s="32"/>
      <c r="X39" s="32"/>
      <c r="Y39" s="32"/>
      <c r="Z39" s="32"/>
    </row>
    <row r="40" spans="1:26" ht="50" x14ac:dyDescent="0.25">
      <c r="A40" s="41"/>
      <c r="B40" s="41" t="s">
        <v>936</v>
      </c>
      <c r="C40" s="42"/>
      <c r="D40" s="41"/>
      <c r="E40" s="41"/>
      <c r="F40" s="31"/>
      <c r="G40" s="32"/>
      <c r="H40" s="32"/>
      <c r="I40" s="32"/>
      <c r="J40" s="32"/>
      <c r="K40" s="32"/>
      <c r="L40" s="32"/>
      <c r="M40" s="32"/>
      <c r="N40" s="32"/>
      <c r="O40" s="32"/>
      <c r="P40" s="32"/>
      <c r="Q40" s="32"/>
      <c r="R40" s="32"/>
      <c r="S40" s="32"/>
      <c r="T40" s="32"/>
      <c r="U40" s="32"/>
      <c r="V40" s="32"/>
      <c r="W40" s="32"/>
      <c r="X40" s="32"/>
      <c r="Y40" s="32"/>
      <c r="Z40" s="32"/>
    </row>
    <row r="41" spans="1:26" ht="50" x14ac:dyDescent="0.25">
      <c r="A41" s="41"/>
      <c r="B41" s="41" t="s">
        <v>937</v>
      </c>
      <c r="C41" s="42"/>
      <c r="D41" s="41"/>
      <c r="E41" s="41"/>
      <c r="F41" s="31"/>
      <c r="G41" s="32"/>
      <c r="H41" s="32"/>
      <c r="I41" s="32"/>
      <c r="J41" s="32"/>
      <c r="K41" s="32"/>
      <c r="L41" s="32"/>
      <c r="M41" s="32"/>
      <c r="N41" s="32"/>
      <c r="O41" s="32"/>
      <c r="P41" s="32"/>
      <c r="Q41" s="32"/>
      <c r="R41" s="32"/>
      <c r="S41" s="32"/>
      <c r="T41" s="32"/>
      <c r="U41" s="32"/>
      <c r="V41" s="32"/>
      <c r="W41" s="32"/>
      <c r="X41" s="32"/>
      <c r="Y41" s="32"/>
      <c r="Z41" s="32"/>
    </row>
    <row r="42" spans="1:26" ht="25" x14ac:dyDescent="0.25">
      <c r="A42" s="41"/>
      <c r="B42" s="41" t="s">
        <v>938</v>
      </c>
      <c r="C42" s="42"/>
      <c r="D42" s="41"/>
      <c r="E42" s="41"/>
      <c r="F42" s="31"/>
      <c r="G42" s="32"/>
      <c r="H42" s="32"/>
      <c r="I42" s="32"/>
      <c r="J42" s="32"/>
      <c r="K42" s="32"/>
      <c r="L42" s="32"/>
      <c r="M42" s="32"/>
      <c r="N42" s="32"/>
      <c r="O42" s="32"/>
      <c r="P42" s="32"/>
      <c r="Q42" s="32"/>
      <c r="R42" s="32"/>
      <c r="S42" s="32"/>
      <c r="T42" s="32"/>
      <c r="U42" s="32"/>
      <c r="V42" s="32"/>
      <c r="W42" s="32"/>
      <c r="X42" s="32"/>
      <c r="Y42" s="32"/>
      <c r="Z42" s="32"/>
    </row>
    <row r="43" spans="1:26" ht="25" x14ac:dyDescent="0.25">
      <c r="A43" s="41"/>
      <c r="B43" s="41" t="s">
        <v>939</v>
      </c>
      <c r="C43" s="42"/>
      <c r="D43" s="41"/>
      <c r="E43" s="41"/>
      <c r="F43" s="31"/>
      <c r="G43" s="32"/>
      <c r="H43" s="32"/>
      <c r="I43" s="32"/>
      <c r="J43" s="32"/>
      <c r="K43" s="32"/>
      <c r="L43" s="32"/>
      <c r="M43" s="32"/>
      <c r="N43" s="32"/>
      <c r="O43" s="32"/>
      <c r="P43" s="32"/>
      <c r="Q43" s="32"/>
      <c r="R43" s="32"/>
      <c r="S43" s="32"/>
      <c r="T43" s="32"/>
      <c r="U43" s="32"/>
      <c r="V43" s="32"/>
      <c r="W43" s="32"/>
      <c r="X43" s="32"/>
      <c r="Y43" s="32"/>
      <c r="Z43" s="32"/>
    </row>
    <row r="44" spans="1:26" ht="156" x14ac:dyDescent="0.25">
      <c r="A44" s="41"/>
      <c r="B44" s="52" t="s">
        <v>940</v>
      </c>
      <c r="C44" s="42"/>
      <c r="D44" s="51" t="s">
        <v>941</v>
      </c>
      <c r="E44" s="41"/>
      <c r="F44" s="31"/>
      <c r="G44" s="32"/>
      <c r="H44" s="32"/>
      <c r="I44" s="32"/>
      <c r="J44" s="32"/>
      <c r="K44" s="32"/>
      <c r="L44" s="32"/>
      <c r="M44" s="32"/>
      <c r="N44" s="32"/>
      <c r="O44" s="32"/>
      <c r="P44" s="32"/>
      <c r="Q44" s="32"/>
      <c r="R44" s="32"/>
      <c r="S44" s="32"/>
      <c r="T44" s="32"/>
      <c r="U44" s="32"/>
      <c r="V44" s="32"/>
      <c r="W44" s="32"/>
      <c r="X44" s="32"/>
      <c r="Y44" s="32"/>
      <c r="Z44" s="32"/>
    </row>
    <row r="45" spans="1:26" ht="37.5" x14ac:dyDescent="0.25">
      <c r="A45" s="41"/>
      <c r="B45" s="41" t="s">
        <v>942</v>
      </c>
      <c r="C45" s="42"/>
      <c r="D45" s="41"/>
      <c r="E45" s="41"/>
      <c r="F45" s="31"/>
      <c r="G45" s="32"/>
      <c r="H45" s="32"/>
      <c r="I45" s="32"/>
      <c r="J45" s="32"/>
      <c r="K45" s="32"/>
      <c r="L45" s="32"/>
      <c r="M45" s="32"/>
      <c r="N45" s="32"/>
      <c r="O45" s="32"/>
      <c r="P45" s="32"/>
      <c r="Q45" s="32"/>
      <c r="R45" s="32"/>
      <c r="S45" s="32"/>
      <c r="T45" s="32"/>
      <c r="U45" s="32"/>
      <c r="V45" s="32"/>
      <c r="W45" s="32"/>
      <c r="X45" s="32"/>
      <c r="Y45" s="32"/>
      <c r="Z45" s="32"/>
    </row>
    <row r="46" spans="1:26" ht="37.5" x14ac:dyDescent="0.25">
      <c r="A46" s="41"/>
      <c r="B46" s="41" t="s">
        <v>943</v>
      </c>
      <c r="C46" s="42"/>
      <c r="D46" s="41"/>
      <c r="E46" s="41"/>
      <c r="F46" s="31"/>
      <c r="G46" s="32"/>
      <c r="H46" s="32"/>
      <c r="I46" s="32"/>
      <c r="J46" s="32"/>
      <c r="K46" s="32"/>
      <c r="L46" s="32"/>
      <c r="M46" s="32"/>
      <c r="N46" s="32"/>
      <c r="O46" s="32"/>
      <c r="P46" s="32"/>
      <c r="Q46" s="32"/>
      <c r="R46" s="32"/>
      <c r="S46" s="32"/>
      <c r="T46" s="32"/>
      <c r="U46" s="32"/>
      <c r="V46" s="32"/>
      <c r="W46" s="32"/>
      <c r="X46" s="32"/>
      <c r="Y46" s="32"/>
      <c r="Z46" s="32"/>
    </row>
    <row r="47" spans="1:26" ht="37.5" x14ac:dyDescent="0.25">
      <c r="A47" s="41"/>
      <c r="B47" s="41" t="s">
        <v>944</v>
      </c>
      <c r="C47" s="42"/>
      <c r="D47" s="41"/>
      <c r="E47" s="41"/>
      <c r="F47" s="31"/>
      <c r="G47" s="32"/>
      <c r="H47" s="32"/>
      <c r="I47" s="32"/>
      <c r="J47" s="32"/>
      <c r="K47" s="32"/>
      <c r="L47" s="32"/>
      <c r="M47" s="32"/>
      <c r="N47" s="32"/>
      <c r="O47" s="32"/>
      <c r="P47" s="32"/>
      <c r="Q47" s="32"/>
      <c r="R47" s="32"/>
      <c r="S47" s="32"/>
      <c r="T47" s="32"/>
      <c r="U47" s="32"/>
      <c r="V47" s="32"/>
      <c r="W47" s="32"/>
      <c r="X47" s="32"/>
      <c r="Y47" s="32"/>
      <c r="Z47" s="32"/>
    </row>
    <row r="48" spans="1:26" ht="87.5" x14ac:dyDescent="0.25">
      <c r="A48" s="41"/>
      <c r="B48" s="41" t="s">
        <v>945</v>
      </c>
      <c r="C48" s="42"/>
      <c r="D48" s="41"/>
      <c r="E48" s="41"/>
      <c r="F48" s="31"/>
      <c r="G48" s="32"/>
      <c r="H48" s="32"/>
      <c r="I48" s="32"/>
      <c r="J48" s="32"/>
      <c r="K48" s="32"/>
      <c r="L48" s="32"/>
      <c r="M48" s="32"/>
      <c r="N48" s="32"/>
      <c r="O48" s="32"/>
      <c r="P48" s="32"/>
      <c r="Q48" s="32"/>
      <c r="R48" s="32"/>
      <c r="S48" s="32"/>
      <c r="T48" s="32"/>
      <c r="U48" s="32"/>
      <c r="V48" s="32"/>
      <c r="W48" s="32"/>
      <c r="X48" s="32"/>
      <c r="Y48" s="32"/>
      <c r="Z48" s="32"/>
    </row>
    <row r="49" spans="1:26" ht="37.5" x14ac:dyDescent="0.25">
      <c r="A49" s="41"/>
      <c r="B49" s="41" t="s">
        <v>946</v>
      </c>
      <c r="C49" s="42"/>
      <c r="D49" s="41"/>
      <c r="E49" s="41"/>
      <c r="F49" s="31"/>
      <c r="G49" s="32"/>
      <c r="H49" s="32"/>
      <c r="I49" s="32"/>
      <c r="J49" s="32"/>
      <c r="K49" s="32"/>
      <c r="L49" s="32"/>
      <c r="M49" s="32"/>
      <c r="N49" s="32"/>
      <c r="O49" s="32"/>
      <c r="P49" s="32"/>
      <c r="Q49" s="32"/>
      <c r="R49" s="32"/>
      <c r="S49" s="32"/>
      <c r="T49" s="32"/>
      <c r="U49" s="32"/>
      <c r="V49" s="32"/>
      <c r="W49" s="32"/>
      <c r="X49" s="32"/>
      <c r="Y49" s="32"/>
      <c r="Z49" s="32"/>
    </row>
    <row r="50" spans="1:26" ht="87.5" x14ac:dyDescent="0.25">
      <c r="A50" s="41" t="s">
        <v>840</v>
      </c>
      <c r="B50" s="41" t="s">
        <v>841</v>
      </c>
      <c r="C50" s="42" t="s">
        <v>907</v>
      </c>
      <c r="D50" s="51" t="s">
        <v>947</v>
      </c>
      <c r="E50" s="41" t="s">
        <v>948</v>
      </c>
      <c r="F50" s="31" t="s">
        <v>12</v>
      </c>
      <c r="G50" s="32"/>
      <c r="H50" s="32"/>
      <c r="I50" s="32"/>
      <c r="J50" s="32"/>
      <c r="K50" s="32"/>
      <c r="L50" s="32"/>
      <c r="M50" s="32"/>
      <c r="N50" s="32"/>
      <c r="O50" s="32"/>
      <c r="P50" s="32"/>
      <c r="Q50" s="32"/>
      <c r="R50" s="32"/>
      <c r="S50" s="32"/>
      <c r="T50" s="32"/>
      <c r="U50" s="32"/>
      <c r="V50" s="32"/>
      <c r="W50" s="32"/>
      <c r="X50" s="32"/>
      <c r="Y50" s="32"/>
      <c r="Z50" s="32"/>
    </row>
    <row r="51" spans="1:26" ht="87.5" x14ac:dyDescent="0.25">
      <c r="A51" s="41" t="s">
        <v>842</v>
      </c>
      <c r="B51" s="41" t="s">
        <v>843</v>
      </c>
      <c r="C51" s="42" t="s">
        <v>907</v>
      </c>
      <c r="D51" s="51" t="s">
        <v>910</v>
      </c>
      <c r="E51" s="41" t="s">
        <v>948</v>
      </c>
      <c r="F51" s="31" t="s">
        <v>12</v>
      </c>
      <c r="G51" s="32"/>
      <c r="H51" s="32"/>
      <c r="I51" s="32"/>
      <c r="J51" s="32"/>
      <c r="K51" s="32"/>
      <c r="L51" s="32"/>
      <c r="M51" s="32"/>
      <c r="N51" s="32"/>
      <c r="O51" s="32"/>
      <c r="P51" s="32"/>
      <c r="Q51" s="32"/>
      <c r="R51" s="32"/>
      <c r="S51" s="32"/>
      <c r="T51" s="32"/>
      <c r="U51" s="32"/>
      <c r="V51" s="32"/>
      <c r="W51" s="32"/>
      <c r="X51" s="32"/>
      <c r="Y51" s="32"/>
      <c r="Z51" s="32"/>
    </row>
    <row r="52" spans="1:26" ht="12.5" x14ac:dyDescent="0.25">
      <c r="A52" s="44"/>
      <c r="B52" s="44"/>
      <c r="C52" s="44"/>
      <c r="D52" s="44"/>
      <c r="E52" s="44"/>
      <c r="F52" s="31"/>
      <c r="G52" s="32"/>
      <c r="H52" s="32"/>
      <c r="I52" s="32"/>
      <c r="J52" s="32"/>
      <c r="K52" s="32"/>
      <c r="L52" s="32"/>
      <c r="M52" s="32"/>
      <c r="N52" s="32"/>
      <c r="O52" s="32"/>
      <c r="P52" s="32"/>
      <c r="Q52" s="32"/>
      <c r="R52" s="32"/>
      <c r="S52" s="32"/>
      <c r="T52" s="32"/>
      <c r="U52" s="32"/>
      <c r="V52" s="32"/>
      <c r="W52" s="32"/>
      <c r="X52" s="32"/>
      <c r="Y52" s="32"/>
      <c r="Z52" s="32"/>
    </row>
    <row r="53" spans="1:26" ht="26" x14ac:dyDescent="0.3">
      <c r="A53" s="45" t="s">
        <v>949</v>
      </c>
      <c r="B53" s="46"/>
      <c r="C53" s="41"/>
      <c r="D53" s="41"/>
      <c r="E53" s="41"/>
      <c r="F53" s="31"/>
      <c r="G53" s="32"/>
      <c r="H53" s="32"/>
      <c r="I53" s="32"/>
      <c r="J53" s="32"/>
      <c r="K53" s="32"/>
      <c r="L53" s="32"/>
      <c r="M53" s="32"/>
      <c r="N53" s="32"/>
      <c r="O53" s="32"/>
      <c r="P53" s="32"/>
      <c r="Q53" s="32"/>
      <c r="R53" s="32"/>
      <c r="S53" s="32"/>
      <c r="T53" s="32"/>
      <c r="U53" s="32"/>
      <c r="V53" s="32"/>
      <c r="W53" s="32"/>
      <c r="X53" s="32"/>
      <c r="Y53" s="32"/>
      <c r="Z53" s="32"/>
    </row>
    <row r="54" spans="1:26" ht="13" x14ac:dyDescent="0.3">
      <c r="A54" s="45"/>
      <c r="B54" s="46"/>
      <c r="C54" s="41"/>
      <c r="D54" s="41"/>
      <c r="E54" s="41"/>
      <c r="F54" s="31"/>
      <c r="G54" s="32"/>
      <c r="H54" s="32"/>
      <c r="I54" s="32"/>
      <c r="J54" s="32"/>
      <c r="K54" s="32"/>
      <c r="L54" s="32"/>
      <c r="M54" s="32"/>
      <c r="N54" s="32"/>
      <c r="O54" s="32"/>
      <c r="P54" s="32"/>
      <c r="Q54" s="32"/>
      <c r="R54" s="32"/>
      <c r="S54" s="32"/>
      <c r="T54" s="32"/>
      <c r="U54" s="32"/>
      <c r="V54" s="32"/>
      <c r="W54" s="32"/>
      <c r="X54" s="32"/>
      <c r="Y54" s="32"/>
      <c r="Z54" s="32"/>
    </row>
    <row r="55" spans="1:26" ht="25" x14ac:dyDescent="0.25">
      <c r="A55" s="34" t="s">
        <v>4</v>
      </c>
      <c r="B55" s="35" t="s">
        <v>889</v>
      </c>
      <c r="C55" s="35" t="s">
        <v>890</v>
      </c>
      <c r="D55" s="35" t="s">
        <v>891</v>
      </c>
      <c r="E55" s="36" t="s">
        <v>892</v>
      </c>
      <c r="F55" s="31"/>
      <c r="G55" s="32"/>
      <c r="H55" s="32"/>
      <c r="I55" s="32"/>
      <c r="J55" s="32"/>
      <c r="K55" s="32"/>
      <c r="L55" s="32"/>
      <c r="M55" s="32"/>
      <c r="N55" s="32"/>
      <c r="O55" s="32"/>
      <c r="P55" s="32"/>
      <c r="Q55" s="32"/>
      <c r="R55" s="32"/>
      <c r="S55" s="32"/>
      <c r="T55" s="32"/>
      <c r="U55" s="32"/>
      <c r="V55" s="32"/>
      <c r="W55" s="32"/>
      <c r="X55" s="32"/>
      <c r="Y55" s="32"/>
      <c r="Z55" s="32"/>
    </row>
    <row r="56" spans="1:26" ht="100" x14ac:dyDescent="0.25">
      <c r="A56" s="37" t="s">
        <v>844</v>
      </c>
      <c r="B56" s="37" t="s">
        <v>845</v>
      </c>
      <c r="C56" s="42" t="s">
        <v>907</v>
      </c>
      <c r="D56" s="37"/>
      <c r="E56" s="37" t="s">
        <v>950</v>
      </c>
      <c r="F56" s="31" t="s">
        <v>12</v>
      </c>
      <c r="G56" s="32"/>
      <c r="H56" s="32"/>
      <c r="I56" s="32"/>
      <c r="J56" s="32"/>
      <c r="K56" s="32"/>
      <c r="L56" s="32"/>
      <c r="M56" s="32"/>
      <c r="N56" s="32"/>
      <c r="O56" s="32"/>
      <c r="P56" s="32"/>
      <c r="Q56" s="32"/>
      <c r="R56" s="32"/>
      <c r="S56" s="32"/>
      <c r="T56" s="32"/>
      <c r="U56" s="32"/>
      <c r="V56" s="32"/>
      <c r="W56" s="32"/>
      <c r="X56" s="32"/>
      <c r="Y56" s="32"/>
      <c r="Z56" s="32"/>
    </row>
    <row r="57" spans="1:26" ht="299" x14ac:dyDescent="0.25">
      <c r="A57" s="37"/>
      <c r="B57" s="54" t="s">
        <v>951</v>
      </c>
      <c r="C57" s="42"/>
      <c r="D57" s="55" t="s">
        <v>952</v>
      </c>
      <c r="E57" s="37"/>
      <c r="F57" s="31"/>
      <c r="G57" s="32"/>
      <c r="H57" s="32"/>
      <c r="I57" s="32"/>
      <c r="J57" s="32"/>
      <c r="K57" s="32"/>
      <c r="L57" s="32"/>
      <c r="M57" s="32"/>
      <c r="N57" s="32"/>
      <c r="O57" s="32"/>
      <c r="P57" s="32"/>
      <c r="Q57" s="32"/>
      <c r="R57" s="32"/>
      <c r="S57" s="32"/>
      <c r="T57" s="32"/>
      <c r="U57" s="32"/>
      <c r="V57" s="32"/>
      <c r="W57" s="32"/>
      <c r="X57" s="32"/>
      <c r="Y57" s="32"/>
      <c r="Z57" s="32"/>
    </row>
    <row r="58" spans="1:26" ht="130" x14ac:dyDescent="0.25">
      <c r="A58" s="37"/>
      <c r="B58" s="54" t="s">
        <v>953</v>
      </c>
      <c r="C58" s="42"/>
      <c r="D58" s="54" t="s">
        <v>954</v>
      </c>
      <c r="E58" s="37"/>
      <c r="F58" s="31"/>
      <c r="G58" s="32"/>
      <c r="H58" s="32"/>
      <c r="I58" s="32"/>
      <c r="J58" s="32"/>
      <c r="K58" s="32"/>
      <c r="L58" s="32"/>
      <c r="M58" s="32"/>
      <c r="N58" s="32"/>
      <c r="O58" s="32"/>
      <c r="P58" s="32"/>
      <c r="Q58" s="32"/>
      <c r="R58" s="32"/>
      <c r="S58" s="32"/>
      <c r="T58" s="32"/>
      <c r="U58" s="32"/>
      <c r="V58" s="32"/>
      <c r="W58" s="32"/>
      <c r="X58" s="32"/>
      <c r="Y58" s="32"/>
      <c r="Z58" s="32"/>
    </row>
    <row r="59" spans="1:26" ht="62.5" x14ac:dyDescent="0.25">
      <c r="A59" s="37"/>
      <c r="B59" s="37" t="s">
        <v>955</v>
      </c>
      <c r="C59" s="42"/>
      <c r="D59" s="37"/>
      <c r="E59" s="37"/>
      <c r="F59" s="31"/>
      <c r="G59" s="32"/>
      <c r="H59" s="32"/>
      <c r="I59" s="32"/>
      <c r="J59" s="32"/>
      <c r="K59" s="32"/>
      <c r="L59" s="32"/>
      <c r="M59" s="32"/>
      <c r="N59" s="32"/>
      <c r="O59" s="32"/>
      <c r="P59" s="32"/>
      <c r="Q59" s="32"/>
      <c r="R59" s="32"/>
      <c r="S59" s="32"/>
      <c r="T59" s="32"/>
      <c r="U59" s="32"/>
      <c r="V59" s="32"/>
      <c r="W59" s="32"/>
      <c r="X59" s="32"/>
      <c r="Y59" s="32"/>
      <c r="Z59" s="32"/>
    </row>
    <row r="60" spans="1:26" ht="25" x14ac:dyDescent="0.25">
      <c r="A60" s="37"/>
      <c r="B60" s="37" t="s">
        <v>956</v>
      </c>
      <c r="C60" s="42"/>
      <c r="D60" s="37"/>
      <c r="E60" s="37"/>
      <c r="F60" s="31"/>
      <c r="G60" s="32"/>
      <c r="H60" s="32"/>
      <c r="I60" s="32"/>
      <c r="J60" s="32"/>
      <c r="K60" s="32"/>
      <c r="L60" s="32"/>
      <c r="M60" s="32"/>
      <c r="N60" s="32"/>
      <c r="O60" s="32"/>
      <c r="P60" s="32"/>
      <c r="Q60" s="32"/>
      <c r="R60" s="32"/>
      <c r="S60" s="32"/>
      <c r="T60" s="32"/>
      <c r="U60" s="32"/>
      <c r="V60" s="32"/>
      <c r="W60" s="32"/>
      <c r="X60" s="32"/>
      <c r="Y60" s="32"/>
      <c r="Z60" s="32"/>
    </row>
    <row r="61" spans="1:26" ht="25" x14ac:dyDescent="0.25">
      <c r="A61" s="37"/>
      <c r="B61" s="37" t="s">
        <v>957</v>
      </c>
      <c r="C61" s="42"/>
      <c r="D61" s="37"/>
      <c r="E61" s="37"/>
      <c r="F61" s="31"/>
      <c r="G61" s="32"/>
      <c r="H61" s="32"/>
      <c r="I61" s="32"/>
      <c r="J61" s="32"/>
      <c r="K61" s="32"/>
      <c r="L61" s="32"/>
      <c r="M61" s="32"/>
      <c r="N61" s="32"/>
      <c r="O61" s="32"/>
      <c r="P61" s="32"/>
      <c r="Q61" s="32"/>
      <c r="R61" s="32"/>
      <c r="S61" s="32"/>
      <c r="T61" s="32"/>
      <c r="U61" s="32"/>
      <c r="V61" s="32"/>
      <c r="W61" s="32"/>
      <c r="X61" s="32"/>
      <c r="Y61" s="32"/>
      <c r="Z61" s="32"/>
    </row>
    <row r="62" spans="1:26" ht="37.5" x14ac:dyDescent="0.25">
      <c r="A62" s="37"/>
      <c r="B62" s="37" t="s">
        <v>958</v>
      </c>
      <c r="C62" s="42"/>
      <c r="D62" s="37"/>
      <c r="E62" s="37"/>
      <c r="F62" s="31"/>
      <c r="G62" s="32"/>
      <c r="H62" s="32"/>
      <c r="I62" s="32"/>
      <c r="J62" s="32"/>
      <c r="K62" s="32"/>
      <c r="L62" s="32"/>
      <c r="M62" s="32"/>
      <c r="N62" s="32"/>
      <c r="O62" s="32"/>
      <c r="P62" s="32"/>
      <c r="Q62" s="32"/>
      <c r="R62" s="32"/>
      <c r="S62" s="32"/>
      <c r="T62" s="32"/>
      <c r="U62" s="32"/>
      <c r="V62" s="32"/>
      <c r="W62" s="32"/>
      <c r="X62" s="32"/>
      <c r="Y62" s="32"/>
      <c r="Z62" s="32"/>
    </row>
    <row r="63" spans="1:26" ht="112.5" x14ac:dyDescent="0.25">
      <c r="A63" s="37" t="s">
        <v>846</v>
      </c>
      <c r="B63" s="37" t="s">
        <v>847</v>
      </c>
      <c r="C63" s="42" t="s">
        <v>907</v>
      </c>
      <c r="D63" s="37"/>
      <c r="E63" s="37" t="s">
        <v>959</v>
      </c>
      <c r="F63" s="31" t="s">
        <v>12</v>
      </c>
      <c r="G63" s="32"/>
      <c r="H63" s="32"/>
      <c r="I63" s="32"/>
      <c r="J63" s="32"/>
      <c r="K63" s="32"/>
      <c r="L63" s="32"/>
      <c r="M63" s="32"/>
      <c r="N63" s="32"/>
      <c r="O63" s="32"/>
      <c r="P63" s="32"/>
      <c r="Q63" s="32"/>
      <c r="R63" s="32"/>
      <c r="S63" s="32"/>
      <c r="T63" s="32"/>
      <c r="U63" s="32"/>
      <c r="V63" s="32"/>
      <c r="W63" s="32"/>
      <c r="X63" s="32"/>
      <c r="Y63" s="32"/>
      <c r="Z63" s="32"/>
    </row>
    <row r="64" spans="1:26" ht="12.5" x14ac:dyDescent="0.25">
      <c r="A64" s="37"/>
      <c r="B64" s="37"/>
      <c r="C64" s="42"/>
      <c r="D64" s="37"/>
      <c r="E64" s="37"/>
      <c r="F64" s="31"/>
      <c r="G64" s="32"/>
      <c r="H64" s="32"/>
      <c r="I64" s="32"/>
      <c r="J64" s="32"/>
      <c r="K64" s="32"/>
      <c r="L64" s="32"/>
      <c r="M64" s="32"/>
      <c r="N64" s="32"/>
      <c r="O64" s="32"/>
      <c r="P64" s="32"/>
      <c r="Q64" s="32"/>
      <c r="R64" s="32"/>
      <c r="S64" s="32"/>
      <c r="T64" s="32"/>
      <c r="U64" s="32"/>
      <c r="V64" s="32"/>
      <c r="W64" s="32"/>
      <c r="X64" s="32"/>
      <c r="Y64" s="32"/>
      <c r="Z64" s="32"/>
    </row>
    <row r="65" spans="1:26" ht="75" x14ac:dyDescent="0.25">
      <c r="A65" s="37"/>
      <c r="B65" s="54" t="s">
        <v>960</v>
      </c>
      <c r="C65" s="42"/>
      <c r="D65" s="56" t="s">
        <v>961</v>
      </c>
      <c r="E65" s="37"/>
      <c r="F65" s="31"/>
      <c r="G65" s="32"/>
      <c r="H65" s="32"/>
      <c r="I65" s="32"/>
      <c r="J65" s="32"/>
      <c r="K65" s="32"/>
      <c r="L65" s="32"/>
      <c r="M65" s="32"/>
      <c r="N65" s="32"/>
      <c r="O65" s="32"/>
      <c r="P65" s="32"/>
      <c r="Q65" s="32"/>
      <c r="R65" s="32"/>
      <c r="S65" s="32"/>
      <c r="T65" s="32"/>
      <c r="U65" s="32"/>
      <c r="V65" s="32"/>
      <c r="W65" s="32"/>
      <c r="X65" s="32"/>
      <c r="Y65" s="32"/>
      <c r="Z65" s="32"/>
    </row>
    <row r="66" spans="1:26" ht="104" x14ac:dyDescent="0.25">
      <c r="A66" s="37"/>
      <c r="B66" s="54" t="s">
        <v>962</v>
      </c>
      <c r="C66" s="42"/>
      <c r="D66" s="54" t="s">
        <v>963</v>
      </c>
      <c r="E66" s="37"/>
      <c r="F66" s="31"/>
      <c r="G66" s="32"/>
      <c r="H66" s="32"/>
      <c r="I66" s="32"/>
      <c r="J66" s="32"/>
      <c r="K66" s="32"/>
      <c r="L66" s="32"/>
      <c r="M66" s="32"/>
      <c r="N66" s="32"/>
      <c r="O66" s="32"/>
      <c r="P66" s="32"/>
      <c r="Q66" s="32"/>
      <c r="R66" s="32"/>
      <c r="S66" s="32"/>
      <c r="T66" s="32"/>
      <c r="U66" s="32"/>
      <c r="V66" s="32"/>
      <c r="W66" s="32"/>
      <c r="X66" s="32"/>
      <c r="Y66" s="32"/>
      <c r="Z66" s="32"/>
    </row>
    <row r="67" spans="1:26" ht="50" x14ac:dyDescent="0.25">
      <c r="A67" s="37" t="s">
        <v>848</v>
      </c>
      <c r="B67" s="37" t="s">
        <v>849</v>
      </c>
      <c r="C67" s="42" t="s">
        <v>964</v>
      </c>
      <c r="D67" s="37"/>
      <c r="E67" s="37" t="s">
        <v>965</v>
      </c>
      <c r="F67" s="31" t="s">
        <v>12</v>
      </c>
      <c r="G67" s="32"/>
      <c r="H67" s="32"/>
      <c r="I67" s="32"/>
      <c r="J67" s="32"/>
      <c r="K67" s="32"/>
      <c r="L67" s="32"/>
      <c r="M67" s="32"/>
      <c r="N67" s="32"/>
      <c r="O67" s="32"/>
      <c r="P67" s="32"/>
      <c r="Q67" s="32"/>
      <c r="R67" s="32"/>
      <c r="S67" s="32"/>
      <c r="T67" s="32"/>
      <c r="U67" s="32"/>
      <c r="V67" s="32"/>
      <c r="W67" s="32"/>
      <c r="X67" s="32"/>
      <c r="Y67" s="32"/>
      <c r="Z67" s="32"/>
    </row>
    <row r="68" spans="1:26" ht="62.5" x14ac:dyDescent="0.25">
      <c r="A68" s="37"/>
      <c r="B68" s="37" t="s">
        <v>966</v>
      </c>
      <c r="C68" s="42"/>
      <c r="D68" s="37"/>
      <c r="E68" s="37"/>
      <c r="F68" s="31"/>
      <c r="G68" s="32"/>
      <c r="H68" s="32"/>
      <c r="I68" s="32"/>
      <c r="J68" s="32"/>
      <c r="K68" s="32"/>
      <c r="L68" s="32"/>
      <c r="M68" s="32"/>
      <c r="N68" s="32"/>
      <c r="O68" s="32"/>
      <c r="P68" s="32"/>
      <c r="Q68" s="32"/>
      <c r="R68" s="32"/>
      <c r="S68" s="32"/>
      <c r="T68" s="32"/>
      <c r="U68" s="32"/>
      <c r="V68" s="32"/>
      <c r="W68" s="32"/>
      <c r="X68" s="32"/>
      <c r="Y68" s="32"/>
      <c r="Z68" s="32"/>
    </row>
    <row r="69" spans="1:26" ht="169" x14ac:dyDescent="0.25">
      <c r="A69" s="37"/>
      <c r="B69" s="54" t="s">
        <v>967</v>
      </c>
      <c r="C69" s="42"/>
      <c r="D69" s="56" t="s">
        <v>961</v>
      </c>
      <c r="E69" s="37"/>
      <c r="F69" s="31"/>
      <c r="G69" s="32"/>
      <c r="H69" s="32"/>
      <c r="I69" s="32"/>
      <c r="J69" s="32"/>
      <c r="K69" s="32"/>
      <c r="L69" s="32"/>
      <c r="M69" s="32"/>
      <c r="N69" s="32"/>
      <c r="O69" s="32"/>
      <c r="P69" s="32"/>
      <c r="Q69" s="32"/>
      <c r="R69" s="32"/>
      <c r="S69" s="32"/>
      <c r="T69" s="32"/>
      <c r="U69" s="32"/>
      <c r="V69" s="32"/>
      <c r="W69" s="32"/>
      <c r="X69" s="32"/>
      <c r="Y69" s="32"/>
      <c r="Z69" s="32"/>
    </row>
    <row r="70" spans="1:26" ht="12.5" x14ac:dyDescent="0.25">
      <c r="A70" s="37"/>
      <c r="B70" s="37"/>
      <c r="C70" s="42"/>
      <c r="D70" s="37"/>
      <c r="E70" s="37"/>
      <c r="F70" s="31"/>
      <c r="G70" s="32"/>
      <c r="H70" s="32"/>
      <c r="I70" s="32"/>
      <c r="J70" s="32"/>
      <c r="K70" s="32"/>
      <c r="L70" s="32"/>
      <c r="M70" s="32"/>
      <c r="N70" s="32"/>
      <c r="O70" s="32"/>
      <c r="P70" s="32"/>
      <c r="Q70" s="32"/>
      <c r="R70" s="32"/>
      <c r="S70" s="32"/>
      <c r="T70" s="32"/>
      <c r="U70" s="32"/>
      <c r="V70" s="32"/>
      <c r="W70" s="32"/>
      <c r="X70" s="32"/>
      <c r="Y70" s="32"/>
      <c r="Z70" s="32"/>
    </row>
    <row r="71" spans="1:26" ht="130" x14ac:dyDescent="0.25">
      <c r="A71" s="37"/>
      <c r="B71" s="54" t="s">
        <v>968</v>
      </c>
      <c r="C71" s="42"/>
      <c r="D71" s="54" t="s">
        <v>969</v>
      </c>
      <c r="E71" s="37"/>
      <c r="F71" s="31"/>
      <c r="G71" s="32"/>
      <c r="H71" s="32"/>
      <c r="I71" s="32"/>
      <c r="J71" s="32"/>
      <c r="K71" s="32"/>
      <c r="L71" s="32"/>
      <c r="M71" s="32"/>
      <c r="N71" s="32"/>
      <c r="O71" s="32"/>
      <c r="P71" s="32"/>
      <c r="Q71" s="32"/>
      <c r="R71" s="32"/>
      <c r="S71" s="32"/>
      <c r="T71" s="32"/>
      <c r="U71" s="32"/>
      <c r="V71" s="32"/>
      <c r="W71" s="32"/>
      <c r="X71" s="32"/>
      <c r="Y71" s="32"/>
      <c r="Z71" s="32"/>
    </row>
    <row r="72" spans="1:26" ht="12.5" x14ac:dyDescent="0.25">
      <c r="A72" s="44"/>
      <c r="B72" s="44"/>
      <c r="C72" s="44"/>
      <c r="D72" s="44"/>
      <c r="E72" s="44"/>
      <c r="F72" s="31"/>
      <c r="G72" s="32"/>
      <c r="H72" s="32"/>
      <c r="I72" s="32"/>
      <c r="J72" s="32"/>
      <c r="K72" s="32"/>
      <c r="L72" s="32"/>
      <c r="M72" s="32"/>
      <c r="N72" s="32"/>
      <c r="O72" s="32"/>
      <c r="P72" s="32"/>
      <c r="Q72" s="32"/>
      <c r="R72" s="32"/>
      <c r="S72" s="32"/>
      <c r="T72" s="32"/>
      <c r="U72" s="32"/>
      <c r="V72" s="32"/>
      <c r="W72" s="32"/>
      <c r="X72" s="32"/>
      <c r="Y72" s="32"/>
      <c r="Z72" s="32"/>
    </row>
    <row r="73" spans="1:26" ht="13" x14ac:dyDescent="0.3">
      <c r="A73" s="45" t="s">
        <v>970</v>
      </c>
      <c r="B73" s="57"/>
      <c r="C73" s="58"/>
      <c r="D73" s="59"/>
      <c r="E73" s="59"/>
      <c r="F73" s="31"/>
      <c r="G73" s="32"/>
      <c r="H73" s="32"/>
      <c r="I73" s="32"/>
      <c r="J73" s="32"/>
      <c r="K73" s="32"/>
      <c r="L73" s="32"/>
      <c r="M73" s="32"/>
      <c r="N73" s="32"/>
      <c r="O73" s="32"/>
      <c r="P73" s="32"/>
      <c r="Q73" s="32"/>
      <c r="R73" s="32"/>
      <c r="S73" s="32"/>
      <c r="T73" s="32"/>
      <c r="U73" s="32"/>
      <c r="V73" s="32"/>
      <c r="W73" s="32"/>
      <c r="X73" s="32"/>
      <c r="Y73" s="32"/>
      <c r="Z73" s="32"/>
    </row>
    <row r="74" spans="1:26" ht="13" x14ac:dyDescent="0.3">
      <c r="A74" s="45"/>
      <c r="B74" s="57"/>
      <c r="C74" s="58"/>
      <c r="D74" s="59"/>
      <c r="E74" s="59"/>
      <c r="F74" s="31"/>
      <c r="G74" s="32"/>
      <c r="H74" s="32"/>
      <c r="I74" s="32"/>
      <c r="J74" s="32"/>
      <c r="K74" s="32"/>
      <c r="L74" s="32"/>
      <c r="M74" s="32"/>
      <c r="N74" s="32"/>
      <c r="O74" s="32"/>
      <c r="P74" s="32"/>
      <c r="Q74" s="32"/>
      <c r="R74" s="32"/>
      <c r="S74" s="32"/>
      <c r="T74" s="32"/>
      <c r="U74" s="32"/>
      <c r="V74" s="32"/>
      <c r="W74" s="32"/>
      <c r="X74" s="32"/>
      <c r="Y74" s="32"/>
      <c r="Z74" s="32"/>
    </row>
    <row r="75" spans="1:26" ht="25" x14ac:dyDescent="0.25">
      <c r="A75" s="34" t="s">
        <v>4</v>
      </c>
      <c r="B75" s="35" t="s">
        <v>889</v>
      </c>
      <c r="C75" s="35" t="s">
        <v>890</v>
      </c>
      <c r="D75" s="35" t="s">
        <v>891</v>
      </c>
      <c r="E75" s="36" t="s">
        <v>892</v>
      </c>
      <c r="F75" s="31"/>
      <c r="G75" s="32"/>
      <c r="H75" s="32"/>
      <c r="I75" s="32"/>
      <c r="J75" s="32"/>
      <c r="K75" s="32"/>
      <c r="L75" s="32"/>
      <c r="M75" s="32"/>
      <c r="N75" s="32"/>
      <c r="O75" s="32"/>
      <c r="P75" s="32"/>
      <c r="Q75" s="32"/>
      <c r="R75" s="32"/>
      <c r="S75" s="32"/>
      <c r="T75" s="32"/>
      <c r="U75" s="32"/>
      <c r="V75" s="32"/>
      <c r="W75" s="32"/>
      <c r="X75" s="32"/>
      <c r="Y75" s="32"/>
      <c r="Z75" s="32"/>
    </row>
    <row r="76" spans="1:26" ht="100" x14ac:dyDescent="0.25">
      <c r="A76" s="41" t="s">
        <v>850</v>
      </c>
      <c r="B76" s="37" t="s">
        <v>851</v>
      </c>
      <c r="C76" s="58" t="s">
        <v>907</v>
      </c>
      <c r="D76" s="59"/>
      <c r="E76" s="59" t="s">
        <v>971</v>
      </c>
      <c r="F76" s="31" t="s">
        <v>12</v>
      </c>
      <c r="G76" s="32"/>
      <c r="H76" s="32"/>
      <c r="I76" s="32"/>
      <c r="J76" s="32"/>
      <c r="K76" s="32"/>
      <c r="L76" s="32"/>
      <c r="M76" s="32"/>
      <c r="N76" s="32"/>
      <c r="O76" s="32"/>
      <c r="P76" s="32"/>
      <c r="Q76" s="32"/>
      <c r="R76" s="32"/>
      <c r="S76" s="32"/>
      <c r="T76" s="32"/>
      <c r="U76" s="32"/>
      <c r="V76" s="32"/>
      <c r="W76" s="32"/>
      <c r="X76" s="32"/>
      <c r="Y76" s="32"/>
      <c r="Z76" s="32"/>
    </row>
    <row r="77" spans="1:26" ht="87.5" x14ac:dyDescent="0.25">
      <c r="A77" s="41" t="s">
        <v>852</v>
      </c>
      <c r="B77" s="37" t="s">
        <v>853</v>
      </c>
      <c r="C77" s="58" t="s">
        <v>907</v>
      </c>
      <c r="D77" s="59"/>
      <c r="E77" s="59" t="s">
        <v>971</v>
      </c>
      <c r="F77" s="31" t="s">
        <v>12</v>
      </c>
      <c r="G77" s="32"/>
      <c r="H77" s="32"/>
      <c r="I77" s="32"/>
      <c r="J77" s="32"/>
      <c r="K77" s="32"/>
      <c r="L77" s="32"/>
      <c r="M77" s="32"/>
      <c r="N77" s="32"/>
      <c r="O77" s="32"/>
      <c r="P77" s="32"/>
      <c r="Q77" s="32"/>
      <c r="R77" s="32"/>
      <c r="S77" s="32"/>
      <c r="T77" s="32"/>
      <c r="U77" s="32"/>
      <c r="V77" s="32"/>
      <c r="W77" s="32"/>
      <c r="X77" s="32"/>
      <c r="Y77" s="32"/>
      <c r="Z77" s="32"/>
    </row>
    <row r="78" spans="1:26" ht="62.5" x14ac:dyDescent="0.25">
      <c r="A78" s="60" t="s">
        <v>854</v>
      </c>
      <c r="B78" s="60" t="s">
        <v>855</v>
      </c>
      <c r="C78" s="61" t="s">
        <v>972</v>
      </c>
      <c r="D78" s="62" t="s">
        <v>973</v>
      </c>
      <c r="E78" s="63" t="s">
        <v>974</v>
      </c>
      <c r="F78" s="31" t="s">
        <v>12</v>
      </c>
      <c r="G78" s="32"/>
      <c r="H78" s="32"/>
      <c r="I78" s="32"/>
      <c r="J78" s="32"/>
      <c r="K78" s="32"/>
      <c r="L78" s="32"/>
      <c r="M78" s="32"/>
      <c r="N78" s="32"/>
      <c r="O78" s="32"/>
      <c r="P78" s="32"/>
      <c r="Q78" s="32"/>
      <c r="R78" s="32"/>
      <c r="S78" s="32"/>
      <c r="T78" s="32"/>
      <c r="U78" s="32"/>
      <c r="V78" s="32"/>
      <c r="W78" s="32"/>
      <c r="X78" s="32"/>
      <c r="Y78" s="32"/>
      <c r="Z78" s="32"/>
    </row>
    <row r="79" spans="1:26" ht="12.5" x14ac:dyDescent="0.25">
      <c r="A79" s="44"/>
      <c r="B79" s="44"/>
      <c r="C79" s="44"/>
      <c r="D79" s="44"/>
      <c r="E79" s="44"/>
      <c r="F79" s="31"/>
      <c r="G79" s="32"/>
      <c r="H79" s="32"/>
      <c r="I79" s="32"/>
      <c r="J79" s="32"/>
      <c r="K79" s="32"/>
      <c r="L79" s="32"/>
      <c r="M79" s="32"/>
      <c r="N79" s="32"/>
      <c r="O79" s="32"/>
      <c r="P79" s="32"/>
      <c r="Q79" s="32"/>
      <c r="R79" s="32"/>
      <c r="S79" s="32"/>
      <c r="T79" s="32"/>
      <c r="U79" s="32"/>
      <c r="V79" s="32"/>
      <c r="W79" s="32"/>
      <c r="X79" s="32"/>
      <c r="Y79" s="32"/>
      <c r="Z79" s="32"/>
    </row>
    <row r="80" spans="1:26" ht="13" x14ac:dyDescent="0.3">
      <c r="A80" s="265" t="s">
        <v>975</v>
      </c>
      <c r="B80" s="263"/>
      <c r="C80" s="58"/>
      <c r="D80" s="59"/>
      <c r="E80" s="59"/>
      <c r="F80" s="31"/>
      <c r="G80" s="32"/>
      <c r="H80" s="32"/>
      <c r="I80" s="32"/>
      <c r="J80" s="32"/>
      <c r="K80" s="32"/>
      <c r="L80" s="32"/>
      <c r="M80" s="32"/>
      <c r="N80" s="32"/>
      <c r="O80" s="32"/>
      <c r="P80" s="32"/>
      <c r="Q80" s="32"/>
      <c r="R80" s="32"/>
      <c r="S80" s="32"/>
      <c r="T80" s="32"/>
      <c r="U80" s="32"/>
      <c r="V80" s="32"/>
      <c r="W80" s="32"/>
      <c r="X80" s="32"/>
      <c r="Y80" s="32"/>
      <c r="Z80" s="32"/>
    </row>
    <row r="81" spans="1:26" ht="13" x14ac:dyDescent="0.3">
      <c r="A81" s="45"/>
      <c r="B81" s="57"/>
      <c r="C81" s="58"/>
      <c r="D81" s="59"/>
      <c r="E81" s="59"/>
      <c r="F81" s="31"/>
      <c r="G81" s="32"/>
      <c r="H81" s="32"/>
      <c r="I81" s="32"/>
      <c r="J81" s="32"/>
      <c r="K81" s="32"/>
      <c r="L81" s="32"/>
      <c r="M81" s="32"/>
      <c r="N81" s="32"/>
      <c r="O81" s="32"/>
      <c r="P81" s="32"/>
      <c r="Q81" s="32"/>
      <c r="R81" s="32"/>
      <c r="S81" s="32"/>
      <c r="T81" s="32"/>
      <c r="U81" s="32"/>
      <c r="V81" s="32"/>
      <c r="W81" s="32"/>
      <c r="X81" s="32"/>
      <c r="Y81" s="32"/>
      <c r="Z81" s="32"/>
    </row>
    <row r="82" spans="1:26" ht="25" x14ac:dyDescent="0.25">
      <c r="A82" s="34" t="s">
        <v>4</v>
      </c>
      <c r="B82" s="35" t="s">
        <v>889</v>
      </c>
      <c r="C82" s="35" t="s">
        <v>890</v>
      </c>
      <c r="D82" s="35" t="s">
        <v>891</v>
      </c>
      <c r="E82" s="36" t="s">
        <v>892</v>
      </c>
      <c r="F82" s="31"/>
      <c r="G82" s="32"/>
      <c r="H82" s="32"/>
      <c r="I82" s="32"/>
      <c r="J82" s="32"/>
      <c r="K82" s="32"/>
      <c r="L82" s="32"/>
      <c r="M82" s="32"/>
      <c r="N82" s="32"/>
      <c r="O82" s="32"/>
      <c r="P82" s="32"/>
      <c r="Q82" s="32"/>
      <c r="R82" s="32"/>
      <c r="S82" s="32"/>
      <c r="T82" s="32"/>
      <c r="U82" s="32"/>
      <c r="V82" s="32"/>
      <c r="W82" s="32"/>
      <c r="X82" s="32"/>
      <c r="Y82" s="32"/>
      <c r="Z82" s="32"/>
    </row>
    <row r="83" spans="1:26" ht="50" x14ac:dyDescent="0.25">
      <c r="A83" s="41" t="s">
        <v>856</v>
      </c>
      <c r="B83" s="41" t="s">
        <v>857</v>
      </c>
      <c r="C83" s="42" t="s">
        <v>976</v>
      </c>
      <c r="D83" s="41" t="s">
        <v>977</v>
      </c>
      <c r="E83" s="59"/>
      <c r="F83" s="31" t="s">
        <v>12</v>
      </c>
      <c r="G83" s="32"/>
      <c r="H83" s="32"/>
      <c r="I83" s="32"/>
      <c r="J83" s="32"/>
      <c r="K83" s="32"/>
      <c r="L83" s="32"/>
      <c r="M83" s="32"/>
      <c r="N83" s="32"/>
      <c r="O83" s="32"/>
      <c r="P83" s="32"/>
      <c r="Q83" s="32"/>
      <c r="R83" s="32"/>
      <c r="S83" s="32"/>
      <c r="T83" s="32"/>
      <c r="U83" s="32"/>
      <c r="V83" s="32"/>
      <c r="W83" s="32"/>
      <c r="X83" s="32"/>
      <c r="Y83" s="32"/>
      <c r="Z83" s="32"/>
    </row>
    <row r="84" spans="1:26" ht="62.5" x14ac:dyDescent="0.25">
      <c r="A84" s="64"/>
      <c r="B84" s="64" t="s">
        <v>978</v>
      </c>
      <c r="C84" s="58"/>
      <c r="D84" s="64"/>
      <c r="E84" s="59"/>
      <c r="F84" s="31"/>
      <c r="G84" s="32"/>
      <c r="H84" s="32"/>
      <c r="I84" s="32"/>
      <c r="J84" s="32"/>
      <c r="K84" s="32"/>
      <c r="L84" s="32"/>
      <c r="M84" s="32"/>
      <c r="N84" s="32"/>
      <c r="O84" s="32"/>
      <c r="P84" s="32"/>
      <c r="Q84" s="32"/>
      <c r="R84" s="32"/>
      <c r="S84" s="32"/>
      <c r="T84" s="32"/>
      <c r="U84" s="32"/>
      <c r="V84" s="32"/>
      <c r="W84" s="32"/>
      <c r="X84" s="32"/>
      <c r="Y84" s="32"/>
      <c r="Z84" s="32"/>
    </row>
    <row r="85" spans="1:26" ht="50" x14ac:dyDescent="0.25">
      <c r="A85" s="37" t="s">
        <v>858</v>
      </c>
      <c r="B85" s="37" t="s">
        <v>859</v>
      </c>
      <c r="C85" s="42" t="s">
        <v>972</v>
      </c>
      <c r="D85" s="37" t="s">
        <v>977</v>
      </c>
      <c r="E85" s="37"/>
      <c r="F85" s="31" t="s">
        <v>12</v>
      </c>
      <c r="G85" s="32"/>
      <c r="H85" s="32"/>
      <c r="I85" s="32"/>
      <c r="J85" s="32"/>
      <c r="K85" s="32"/>
      <c r="L85" s="32"/>
      <c r="M85" s="32"/>
      <c r="N85" s="32"/>
      <c r="O85" s="32"/>
      <c r="P85" s="32"/>
      <c r="Q85" s="32"/>
      <c r="R85" s="32"/>
      <c r="S85" s="32"/>
      <c r="T85" s="32"/>
      <c r="U85" s="32"/>
      <c r="V85" s="32"/>
      <c r="W85" s="32"/>
      <c r="X85" s="32"/>
      <c r="Y85" s="32"/>
      <c r="Z85" s="32"/>
    </row>
    <row r="86" spans="1:26" ht="12.5" x14ac:dyDescent="0.25">
      <c r="A86" s="32"/>
      <c r="B86" s="32"/>
      <c r="C86" s="32"/>
      <c r="D86" s="32"/>
      <c r="E86" s="32"/>
      <c r="F86" s="31"/>
      <c r="G86" s="32"/>
      <c r="H86" s="32"/>
      <c r="I86" s="32"/>
      <c r="J86" s="32"/>
      <c r="K86" s="32"/>
      <c r="L86" s="32"/>
      <c r="M86" s="32"/>
      <c r="N86" s="32"/>
      <c r="O86" s="32"/>
      <c r="P86" s="32"/>
      <c r="Q86" s="32"/>
      <c r="R86" s="32"/>
      <c r="S86" s="32"/>
      <c r="T86" s="32"/>
      <c r="U86" s="32"/>
      <c r="V86" s="32"/>
      <c r="W86" s="32"/>
      <c r="X86" s="32"/>
      <c r="Y86" s="32"/>
      <c r="Z86" s="32"/>
    </row>
    <row r="87" spans="1:26" ht="12.5" x14ac:dyDescent="0.25">
      <c r="A87" s="32"/>
      <c r="B87" s="32"/>
      <c r="C87" s="32"/>
      <c r="D87" s="32"/>
      <c r="E87" s="32"/>
      <c r="F87" s="31"/>
      <c r="G87" s="32"/>
      <c r="H87" s="32"/>
      <c r="I87" s="32"/>
      <c r="J87" s="32"/>
      <c r="K87" s="32"/>
      <c r="L87" s="32"/>
      <c r="M87" s="32"/>
      <c r="N87" s="32"/>
      <c r="O87" s="32"/>
      <c r="P87" s="32"/>
      <c r="Q87" s="32"/>
      <c r="R87" s="32"/>
      <c r="S87" s="32"/>
      <c r="T87" s="32"/>
      <c r="U87" s="32"/>
      <c r="V87" s="32"/>
      <c r="W87" s="32"/>
      <c r="X87" s="32"/>
      <c r="Y87" s="32"/>
      <c r="Z87" s="32"/>
    </row>
    <row r="88" spans="1:26" ht="12.5" x14ac:dyDescent="0.25">
      <c r="A88" s="32"/>
      <c r="B88" s="32"/>
      <c r="C88" s="32"/>
      <c r="D88" s="32"/>
      <c r="E88" s="32"/>
      <c r="F88" s="31"/>
      <c r="G88" s="32"/>
      <c r="H88" s="32"/>
      <c r="I88" s="32"/>
      <c r="J88" s="32"/>
      <c r="K88" s="32"/>
      <c r="L88" s="32"/>
      <c r="M88" s="32"/>
      <c r="N88" s="32"/>
      <c r="O88" s="32"/>
      <c r="P88" s="32"/>
      <c r="Q88" s="32"/>
      <c r="R88" s="32"/>
      <c r="S88" s="32"/>
      <c r="T88" s="32"/>
      <c r="U88" s="32"/>
      <c r="V88" s="32"/>
      <c r="W88" s="32"/>
      <c r="X88" s="32"/>
      <c r="Y88" s="32"/>
      <c r="Z88" s="32"/>
    </row>
    <row r="89" spans="1:26" ht="12.5" x14ac:dyDescent="0.25">
      <c r="A89" s="32"/>
      <c r="B89" s="32"/>
      <c r="C89" s="32"/>
      <c r="D89" s="32"/>
      <c r="E89" s="32"/>
      <c r="F89" s="31"/>
      <c r="G89" s="32"/>
      <c r="H89" s="32"/>
      <c r="I89" s="32"/>
      <c r="J89" s="32"/>
      <c r="K89" s="32"/>
      <c r="L89" s="32"/>
      <c r="M89" s="32"/>
      <c r="N89" s="32"/>
      <c r="O89" s="32"/>
      <c r="P89" s="32"/>
      <c r="Q89" s="32"/>
      <c r="R89" s="32"/>
      <c r="S89" s="32"/>
      <c r="T89" s="32"/>
      <c r="U89" s="32"/>
      <c r="V89" s="32"/>
      <c r="W89" s="32"/>
      <c r="X89" s="32"/>
      <c r="Y89" s="32"/>
      <c r="Z89" s="32"/>
    </row>
    <row r="90" spans="1:26" ht="12.5" x14ac:dyDescent="0.25">
      <c r="A90" s="32"/>
      <c r="B90" s="32"/>
      <c r="C90" s="32"/>
      <c r="D90" s="32"/>
      <c r="E90" s="32"/>
      <c r="F90" s="31"/>
      <c r="G90" s="32"/>
      <c r="H90" s="32"/>
      <c r="I90" s="32"/>
      <c r="J90" s="32"/>
      <c r="K90" s="32"/>
      <c r="L90" s="32"/>
      <c r="M90" s="32"/>
      <c r="N90" s="32"/>
      <c r="O90" s="32"/>
      <c r="P90" s="32"/>
      <c r="Q90" s="32"/>
      <c r="R90" s="32"/>
      <c r="S90" s="32"/>
      <c r="T90" s="32"/>
      <c r="U90" s="32"/>
      <c r="V90" s="32"/>
      <c r="W90" s="32"/>
      <c r="X90" s="32"/>
      <c r="Y90" s="32"/>
      <c r="Z90" s="32"/>
    </row>
    <row r="91" spans="1:26" ht="12.5" x14ac:dyDescent="0.25">
      <c r="A91" s="32"/>
      <c r="B91" s="32"/>
      <c r="C91" s="32"/>
      <c r="D91" s="32"/>
      <c r="E91" s="32"/>
      <c r="F91" s="31"/>
      <c r="G91" s="32"/>
      <c r="H91" s="32"/>
      <c r="I91" s="32"/>
      <c r="J91" s="32"/>
      <c r="K91" s="32"/>
      <c r="L91" s="32"/>
      <c r="M91" s="32"/>
      <c r="N91" s="32"/>
      <c r="O91" s="32"/>
      <c r="P91" s="32"/>
      <c r="Q91" s="32"/>
      <c r="R91" s="32"/>
      <c r="S91" s="32"/>
      <c r="T91" s="32"/>
      <c r="U91" s="32"/>
      <c r="V91" s="32"/>
      <c r="W91" s="32"/>
      <c r="X91" s="32"/>
      <c r="Y91" s="32"/>
      <c r="Z91" s="32"/>
    </row>
    <row r="92" spans="1:26" ht="12.5" x14ac:dyDescent="0.25">
      <c r="A92" s="32"/>
      <c r="B92" s="32"/>
      <c r="C92" s="32"/>
      <c r="D92" s="32"/>
      <c r="E92" s="32"/>
      <c r="F92" s="31"/>
      <c r="G92" s="32"/>
      <c r="H92" s="32"/>
      <c r="I92" s="32"/>
      <c r="J92" s="32"/>
      <c r="K92" s="32"/>
      <c r="L92" s="32"/>
      <c r="M92" s="32"/>
      <c r="N92" s="32"/>
      <c r="O92" s="32"/>
      <c r="P92" s="32"/>
      <c r="Q92" s="32"/>
      <c r="R92" s="32"/>
      <c r="S92" s="32"/>
      <c r="T92" s="32"/>
      <c r="U92" s="32"/>
      <c r="V92" s="32"/>
      <c r="W92" s="32"/>
      <c r="X92" s="32"/>
      <c r="Y92" s="32"/>
      <c r="Z92" s="32"/>
    </row>
    <row r="93" spans="1:26" ht="12.5" x14ac:dyDescent="0.25">
      <c r="A93" s="32"/>
      <c r="B93" s="32"/>
      <c r="C93" s="32"/>
      <c r="D93" s="32"/>
      <c r="E93" s="32"/>
      <c r="F93" s="31"/>
      <c r="G93" s="32"/>
      <c r="H93" s="32"/>
      <c r="I93" s="32"/>
      <c r="J93" s="32"/>
      <c r="K93" s="32"/>
      <c r="L93" s="32"/>
      <c r="M93" s="32"/>
      <c r="N93" s="32"/>
      <c r="O93" s="32"/>
      <c r="P93" s="32"/>
      <c r="Q93" s="32"/>
      <c r="R93" s="32"/>
      <c r="S93" s="32"/>
      <c r="T93" s="32"/>
      <c r="U93" s="32"/>
      <c r="V93" s="32"/>
      <c r="W93" s="32"/>
      <c r="X93" s="32"/>
      <c r="Y93" s="32"/>
      <c r="Z93" s="32"/>
    </row>
    <row r="94" spans="1:26" ht="12.5" x14ac:dyDescent="0.25">
      <c r="A94" s="32"/>
      <c r="B94" s="32"/>
      <c r="C94" s="32"/>
      <c r="D94" s="32"/>
      <c r="E94" s="32"/>
      <c r="F94" s="31"/>
      <c r="G94" s="32"/>
      <c r="H94" s="32"/>
      <c r="I94" s="32"/>
      <c r="J94" s="32"/>
      <c r="K94" s="32"/>
      <c r="L94" s="32"/>
      <c r="M94" s="32"/>
      <c r="N94" s="32"/>
      <c r="O94" s="32"/>
      <c r="P94" s="32"/>
      <c r="Q94" s="32"/>
      <c r="R94" s="32"/>
      <c r="S94" s="32"/>
      <c r="T94" s="32"/>
      <c r="U94" s="32"/>
      <c r="V94" s="32"/>
      <c r="W94" s="32"/>
      <c r="X94" s="32"/>
      <c r="Y94" s="32"/>
      <c r="Z94" s="32"/>
    </row>
    <row r="95" spans="1:26" ht="12.5" x14ac:dyDescent="0.25">
      <c r="A95" s="32"/>
      <c r="B95" s="32"/>
      <c r="C95" s="32"/>
      <c r="D95" s="32"/>
      <c r="E95" s="32"/>
      <c r="F95" s="31"/>
      <c r="G95" s="32"/>
      <c r="H95" s="32"/>
      <c r="I95" s="32"/>
      <c r="J95" s="32"/>
      <c r="K95" s="32"/>
      <c r="L95" s="32"/>
      <c r="M95" s="32"/>
      <c r="N95" s="32"/>
      <c r="O95" s="32"/>
      <c r="P95" s="32"/>
      <c r="Q95" s="32"/>
      <c r="R95" s="32"/>
      <c r="S95" s="32"/>
      <c r="T95" s="32"/>
      <c r="U95" s="32"/>
      <c r="V95" s="32"/>
      <c r="W95" s="32"/>
      <c r="X95" s="32"/>
      <c r="Y95" s="32"/>
      <c r="Z95" s="32"/>
    </row>
    <row r="96" spans="1:26" ht="12.5" x14ac:dyDescent="0.25">
      <c r="A96" s="32"/>
      <c r="B96" s="32"/>
      <c r="C96" s="32"/>
      <c r="D96" s="32"/>
      <c r="E96" s="32"/>
      <c r="F96" s="31"/>
      <c r="G96" s="32"/>
      <c r="H96" s="32"/>
      <c r="I96" s="32"/>
      <c r="J96" s="32"/>
      <c r="K96" s="32"/>
      <c r="L96" s="32"/>
      <c r="M96" s="32"/>
      <c r="N96" s="32"/>
      <c r="O96" s="32"/>
      <c r="P96" s="32"/>
      <c r="Q96" s="32"/>
      <c r="R96" s="32"/>
      <c r="S96" s="32"/>
      <c r="T96" s="32"/>
      <c r="U96" s="32"/>
      <c r="V96" s="32"/>
      <c r="W96" s="32"/>
      <c r="X96" s="32"/>
      <c r="Y96" s="32"/>
      <c r="Z96" s="32"/>
    </row>
    <row r="97" spans="1:26" ht="12.5" x14ac:dyDescent="0.25">
      <c r="A97" s="32"/>
      <c r="B97" s="32"/>
      <c r="C97" s="32"/>
      <c r="D97" s="32"/>
      <c r="E97" s="32"/>
      <c r="F97" s="31"/>
      <c r="G97" s="32"/>
      <c r="H97" s="32"/>
      <c r="I97" s="32"/>
      <c r="J97" s="32"/>
      <c r="K97" s="32"/>
      <c r="L97" s="32"/>
      <c r="M97" s="32"/>
      <c r="N97" s="32"/>
      <c r="O97" s="32"/>
      <c r="P97" s="32"/>
      <c r="Q97" s="32"/>
      <c r="R97" s="32"/>
      <c r="S97" s="32"/>
      <c r="T97" s="32"/>
      <c r="U97" s="32"/>
      <c r="V97" s="32"/>
      <c r="W97" s="32"/>
      <c r="X97" s="32"/>
      <c r="Y97" s="32"/>
      <c r="Z97" s="32"/>
    </row>
    <row r="98" spans="1:26" ht="12.5" x14ac:dyDescent="0.25">
      <c r="A98" s="32"/>
      <c r="B98" s="32"/>
      <c r="C98" s="32"/>
      <c r="D98" s="32"/>
      <c r="E98" s="32"/>
      <c r="F98" s="31"/>
      <c r="G98" s="32"/>
      <c r="H98" s="32"/>
      <c r="I98" s="32"/>
      <c r="J98" s="32"/>
      <c r="K98" s="32"/>
      <c r="L98" s="32"/>
      <c r="M98" s="32"/>
      <c r="N98" s="32"/>
      <c r="O98" s="32"/>
      <c r="P98" s="32"/>
      <c r="Q98" s="32"/>
      <c r="R98" s="32"/>
      <c r="S98" s="32"/>
      <c r="T98" s="32"/>
      <c r="U98" s="32"/>
      <c r="V98" s="32"/>
      <c r="W98" s="32"/>
      <c r="X98" s="32"/>
      <c r="Y98" s="32"/>
      <c r="Z98" s="32"/>
    </row>
    <row r="99" spans="1:26" ht="12.5" x14ac:dyDescent="0.25">
      <c r="A99" s="32"/>
      <c r="B99" s="32"/>
      <c r="C99" s="32"/>
      <c r="D99" s="32"/>
      <c r="E99" s="32"/>
      <c r="F99" s="31"/>
      <c r="G99" s="32"/>
      <c r="H99" s="32"/>
      <c r="I99" s="32"/>
      <c r="J99" s="32"/>
      <c r="K99" s="32"/>
      <c r="L99" s="32"/>
      <c r="M99" s="32"/>
      <c r="N99" s="32"/>
      <c r="O99" s="32"/>
      <c r="P99" s="32"/>
      <c r="Q99" s="32"/>
      <c r="R99" s="32"/>
      <c r="S99" s="32"/>
      <c r="T99" s="32"/>
      <c r="U99" s="32"/>
      <c r="V99" s="32"/>
      <c r="W99" s="32"/>
      <c r="X99" s="32"/>
      <c r="Y99" s="32"/>
      <c r="Z99" s="32"/>
    </row>
    <row r="100" spans="1:26" ht="12.5" x14ac:dyDescent="0.25">
      <c r="A100" s="32"/>
      <c r="B100" s="32"/>
      <c r="C100" s="32"/>
      <c r="D100" s="32"/>
      <c r="E100" s="32"/>
      <c r="F100" s="31"/>
      <c r="G100" s="32"/>
      <c r="H100" s="32"/>
      <c r="I100" s="32"/>
      <c r="J100" s="32"/>
      <c r="K100" s="32"/>
      <c r="L100" s="32"/>
      <c r="M100" s="32"/>
      <c r="N100" s="32"/>
      <c r="O100" s="32"/>
      <c r="P100" s="32"/>
      <c r="Q100" s="32"/>
      <c r="R100" s="32"/>
      <c r="S100" s="32"/>
      <c r="T100" s="32"/>
      <c r="U100" s="32"/>
      <c r="V100" s="32"/>
      <c r="W100" s="32"/>
      <c r="X100" s="32"/>
      <c r="Y100" s="32"/>
      <c r="Z100" s="32"/>
    </row>
    <row r="101" spans="1:26" ht="12.5" x14ac:dyDescent="0.25">
      <c r="A101" s="32"/>
      <c r="B101" s="32"/>
      <c r="C101" s="32"/>
      <c r="D101" s="32"/>
      <c r="E101" s="32"/>
      <c r="F101" s="31"/>
      <c r="G101" s="32"/>
      <c r="H101" s="32"/>
      <c r="I101" s="32"/>
      <c r="J101" s="32"/>
      <c r="K101" s="32"/>
      <c r="L101" s="32"/>
      <c r="M101" s="32"/>
      <c r="N101" s="32"/>
      <c r="O101" s="32"/>
      <c r="P101" s="32"/>
      <c r="Q101" s="32"/>
      <c r="R101" s="32"/>
      <c r="S101" s="32"/>
      <c r="T101" s="32"/>
      <c r="U101" s="32"/>
      <c r="V101" s="32"/>
      <c r="W101" s="32"/>
      <c r="X101" s="32"/>
      <c r="Y101" s="32"/>
      <c r="Z101" s="32"/>
    </row>
    <row r="102" spans="1:26" ht="12.5" x14ac:dyDescent="0.25">
      <c r="A102" s="32"/>
      <c r="B102" s="32"/>
      <c r="C102" s="32"/>
      <c r="D102" s="32"/>
      <c r="E102" s="32"/>
      <c r="F102" s="31"/>
      <c r="G102" s="32"/>
      <c r="H102" s="32"/>
      <c r="I102" s="32"/>
      <c r="J102" s="32"/>
      <c r="K102" s="32"/>
      <c r="L102" s="32"/>
      <c r="M102" s="32"/>
      <c r="N102" s="32"/>
      <c r="O102" s="32"/>
      <c r="P102" s="32"/>
      <c r="Q102" s="32"/>
      <c r="R102" s="32"/>
      <c r="S102" s="32"/>
      <c r="T102" s="32"/>
      <c r="U102" s="32"/>
      <c r="V102" s="32"/>
      <c r="W102" s="32"/>
      <c r="X102" s="32"/>
      <c r="Y102" s="32"/>
      <c r="Z102" s="32"/>
    </row>
    <row r="103" spans="1:26" ht="12.5" x14ac:dyDescent="0.25">
      <c r="A103" s="32"/>
      <c r="B103" s="32"/>
      <c r="C103" s="32"/>
      <c r="D103" s="32"/>
      <c r="E103" s="32"/>
      <c r="F103" s="31"/>
      <c r="G103" s="32"/>
      <c r="H103" s="32"/>
      <c r="I103" s="32"/>
      <c r="J103" s="32"/>
      <c r="K103" s="32"/>
      <c r="L103" s="32"/>
      <c r="M103" s="32"/>
      <c r="N103" s="32"/>
      <c r="O103" s="32"/>
      <c r="P103" s="32"/>
      <c r="Q103" s="32"/>
      <c r="R103" s="32"/>
      <c r="S103" s="32"/>
      <c r="T103" s="32"/>
      <c r="U103" s="32"/>
      <c r="V103" s="32"/>
      <c r="W103" s="32"/>
      <c r="X103" s="32"/>
      <c r="Y103" s="32"/>
      <c r="Z103" s="32"/>
    </row>
    <row r="104" spans="1:26" ht="12.5" x14ac:dyDescent="0.25">
      <c r="A104" s="32"/>
      <c r="B104" s="32"/>
      <c r="C104" s="32"/>
      <c r="D104" s="32"/>
      <c r="E104" s="32"/>
      <c r="F104" s="31"/>
      <c r="G104" s="32"/>
      <c r="H104" s="32"/>
      <c r="I104" s="32"/>
      <c r="J104" s="32"/>
      <c r="K104" s="32"/>
      <c r="L104" s="32"/>
      <c r="M104" s="32"/>
      <c r="N104" s="32"/>
      <c r="O104" s="32"/>
      <c r="P104" s="32"/>
      <c r="Q104" s="32"/>
      <c r="R104" s="32"/>
      <c r="S104" s="32"/>
      <c r="T104" s="32"/>
      <c r="U104" s="32"/>
      <c r="V104" s="32"/>
      <c r="W104" s="32"/>
      <c r="X104" s="32"/>
      <c r="Y104" s="32"/>
      <c r="Z104" s="32"/>
    </row>
    <row r="105" spans="1:26" ht="12.5" x14ac:dyDescent="0.25">
      <c r="A105" s="32"/>
      <c r="B105" s="32"/>
      <c r="C105" s="32"/>
      <c r="D105" s="32"/>
      <c r="E105" s="32"/>
      <c r="F105" s="31"/>
      <c r="G105" s="32"/>
      <c r="H105" s="32"/>
      <c r="I105" s="32"/>
      <c r="J105" s="32"/>
      <c r="K105" s="32"/>
      <c r="L105" s="32"/>
      <c r="M105" s="32"/>
      <c r="N105" s="32"/>
      <c r="O105" s="32"/>
      <c r="P105" s="32"/>
      <c r="Q105" s="32"/>
      <c r="R105" s="32"/>
      <c r="S105" s="32"/>
      <c r="T105" s="32"/>
      <c r="U105" s="32"/>
      <c r="V105" s="32"/>
      <c r="W105" s="32"/>
      <c r="X105" s="32"/>
      <c r="Y105" s="32"/>
      <c r="Z105" s="32"/>
    </row>
    <row r="106" spans="1:26" ht="12.5" x14ac:dyDescent="0.25">
      <c r="A106" s="32"/>
      <c r="B106" s="32"/>
      <c r="C106" s="32"/>
      <c r="D106" s="32"/>
      <c r="E106" s="32"/>
      <c r="F106" s="31"/>
      <c r="G106" s="32"/>
      <c r="H106" s="32"/>
      <c r="I106" s="32"/>
      <c r="J106" s="32"/>
      <c r="K106" s="32"/>
      <c r="L106" s="32"/>
      <c r="M106" s="32"/>
      <c r="N106" s="32"/>
      <c r="O106" s="32"/>
      <c r="P106" s="32"/>
      <c r="Q106" s="32"/>
      <c r="R106" s="32"/>
      <c r="S106" s="32"/>
      <c r="T106" s="32"/>
      <c r="U106" s="32"/>
      <c r="V106" s="32"/>
      <c r="W106" s="32"/>
      <c r="X106" s="32"/>
      <c r="Y106" s="32"/>
      <c r="Z106" s="32"/>
    </row>
    <row r="107" spans="1:26" ht="12.5" x14ac:dyDescent="0.25">
      <c r="A107" s="32"/>
      <c r="B107" s="32"/>
      <c r="C107" s="32"/>
      <c r="D107" s="32"/>
      <c r="E107" s="32"/>
      <c r="F107" s="31"/>
      <c r="G107" s="32"/>
      <c r="H107" s="32"/>
      <c r="I107" s="32"/>
      <c r="J107" s="32"/>
      <c r="K107" s="32"/>
      <c r="L107" s="32"/>
      <c r="M107" s="32"/>
      <c r="N107" s="32"/>
      <c r="O107" s="32"/>
      <c r="P107" s="32"/>
      <c r="Q107" s="32"/>
      <c r="R107" s="32"/>
      <c r="S107" s="32"/>
      <c r="T107" s="32"/>
      <c r="U107" s="32"/>
      <c r="V107" s="32"/>
      <c r="W107" s="32"/>
      <c r="X107" s="32"/>
      <c r="Y107" s="32"/>
      <c r="Z107" s="32"/>
    </row>
    <row r="108" spans="1:26" ht="12.5" x14ac:dyDescent="0.25">
      <c r="A108" s="32"/>
      <c r="B108" s="32"/>
      <c r="C108" s="32"/>
      <c r="D108" s="32"/>
      <c r="E108" s="32"/>
      <c r="F108" s="31"/>
      <c r="G108" s="32"/>
      <c r="H108" s="32"/>
      <c r="I108" s="32"/>
      <c r="J108" s="32"/>
      <c r="K108" s="32"/>
      <c r="L108" s="32"/>
      <c r="M108" s="32"/>
      <c r="N108" s="32"/>
      <c r="O108" s="32"/>
      <c r="P108" s="32"/>
      <c r="Q108" s="32"/>
      <c r="R108" s="32"/>
      <c r="S108" s="32"/>
      <c r="T108" s="32"/>
      <c r="U108" s="32"/>
      <c r="V108" s="32"/>
      <c r="W108" s="32"/>
      <c r="X108" s="32"/>
      <c r="Y108" s="32"/>
      <c r="Z108" s="32"/>
    </row>
    <row r="109" spans="1:26" ht="12.5" x14ac:dyDescent="0.25">
      <c r="A109" s="32"/>
      <c r="B109" s="32"/>
      <c r="C109" s="32"/>
      <c r="D109" s="32"/>
      <c r="E109" s="32"/>
      <c r="F109" s="31"/>
      <c r="G109" s="32"/>
      <c r="H109" s="32"/>
      <c r="I109" s="32"/>
      <c r="J109" s="32"/>
      <c r="K109" s="32"/>
      <c r="L109" s="32"/>
      <c r="M109" s="32"/>
      <c r="N109" s="32"/>
      <c r="O109" s="32"/>
      <c r="P109" s="32"/>
      <c r="Q109" s="32"/>
      <c r="R109" s="32"/>
      <c r="S109" s="32"/>
      <c r="T109" s="32"/>
      <c r="U109" s="32"/>
      <c r="V109" s="32"/>
      <c r="W109" s="32"/>
      <c r="X109" s="32"/>
      <c r="Y109" s="32"/>
      <c r="Z109" s="32"/>
    </row>
    <row r="110" spans="1:26" ht="12.5" x14ac:dyDescent="0.25">
      <c r="A110" s="32"/>
      <c r="B110" s="32"/>
      <c r="C110" s="32"/>
      <c r="D110" s="32"/>
      <c r="E110" s="32"/>
      <c r="F110" s="31"/>
      <c r="G110" s="32"/>
      <c r="H110" s="32"/>
      <c r="I110" s="32"/>
      <c r="J110" s="32"/>
      <c r="K110" s="32"/>
      <c r="L110" s="32"/>
      <c r="M110" s="32"/>
      <c r="N110" s="32"/>
      <c r="O110" s="32"/>
      <c r="P110" s="32"/>
      <c r="Q110" s="32"/>
      <c r="R110" s="32"/>
      <c r="S110" s="32"/>
      <c r="T110" s="32"/>
      <c r="U110" s="32"/>
      <c r="V110" s="32"/>
      <c r="W110" s="32"/>
      <c r="X110" s="32"/>
      <c r="Y110" s="32"/>
      <c r="Z110" s="32"/>
    </row>
    <row r="111" spans="1:26" ht="12.5" x14ac:dyDescent="0.25">
      <c r="A111" s="32"/>
      <c r="B111" s="32"/>
      <c r="C111" s="32"/>
      <c r="D111" s="32"/>
      <c r="E111" s="32"/>
      <c r="F111" s="31"/>
      <c r="G111" s="32"/>
      <c r="H111" s="32"/>
      <c r="I111" s="32"/>
      <c r="J111" s="32"/>
      <c r="K111" s="32"/>
      <c r="L111" s="32"/>
      <c r="M111" s="32"/>
      <c r="N111" s="32"/>
      <c r="O111" s="32"/>
      <c r="P111" s="32"/>
      <c r="Q111" s="32"/>
      <c r="R111" s="32"/>
      <c r="S111" s="32"/>
      <c r="T111" s="32"/>
      <c r="U111" s="32"/>
      <c r="V111" s="32"/>
      <c r="W111" s="32"/>
      <c r="X111" s="32"/>
      <c r="Y111" s="32"/>
      <c r="Z111" s="32"/>
    </row>
    <row r="112" spans="1:26" ht="12.5" x14ac:dyDescent="0.25">
      <c r="A112" s="32"/>
      <c r="B112" s="32"/>
      <c r="C112" s="32"/>
      <c r="D112" s="32"/>
      <c r="E112" s="32"/>
      <c r="F112" s="31"/>
      <c r="G112" s="32"/>
      <c r="H112" s="32"/>
      <c r="I112" s="32"/>
      <c r="J112" s="32"/>
      <c r="K112" s="32"/>
      <c r="L112" s="32"/>
      <c r="M112" s="32"/>
      <c r="N112" s="32"/>
      <c r="O112" s="32"/>
      <c r="P112" s="32"/>
      <c r="Q112" s="32"/>
      <c r="R112" s="32"/>
      <c r="S112" s="32"/>
      <c r="T112" s="32"/>
      <c r="U112" s="32"/>
      <c r="V112" s="32"/>
      <c r="W112" s="32"/>
      <c r="X112" s="32"/>
      <c r="Y112" s="32"/>
      <c r="Z112" s="32"/>
    </row>
    <row r="113" spans="1:26" ht="12.5" x14ac:dyDescent="0.25">
      <c r="A113" s="32"/>
      <c r="B113" s="32"/>
      <c r="C113" s="32"/>
      <c r="D113" s="32"/>
      <c r="E113" s="32"/>
      <c r="F113" s="31"/>
      <c r="G113" s="32"/>
      <c r="H113" s="32"/>
      <c r="I113" s="32"/>
      <c r="J113" s="32"/>
      <c r="K113" s="32"/>
      <c r="L113" s="32"/>
      <c r="M113" s="32"/>
      <c r="N113" s="32"/>
      <c r="O113" s="32"/>
      <c r="P113" s="32"/>
      <c r="Q113" s="32"/>
      <c r="R113" s="32"/>
      <c r="S113" s="32"/>
      <c r="T113" s="32"/>
      <c r="U113" s="32"/>
      <c r="V113" s="32"/>
      <c r="W113" s="32"/>
      <c r="X113" s="32"/>
      <c r="Y113" s="32"/>
      <c r="Z113" s="32"/>
    </row>
    <row r="114" spans="1:26" ht="12.5" x14ac:dyDescent="0.25">
      <c r="A114" s="32"/>
      <c r="B114" s="32"/>
      <c r="C114" s="32"/>
      <c r="D114" s="32"/>
      <c r="E114" s="32"/>
      <c r="F114" s="31"/>
      <c r="G114" s="32"/>
      <c r="H114" s="32"/>
      <c r="I114" s="32"/>
      <c r="J114" s="32"/>
      <c r="K114" s="32"/>
      <c r="L114" s="32"/>
      <c r="M114" s="32"/>
      <c r="N114" s="32"/>
      <c r="O114" s="32"/>
      <c r="P114" s="32"/>
      <c r="Q114" s="32"/>
      <c r="R114" s="32"/>
      <c r="S114" s="32"/>
      <c r="T114" s="32"/>
      <c r="U114" s="32"/>
      <c r="V114" s="32"/>
      <c r="W114" s="32"/>
      <c r="X114" s="32"/>
      <c r="Y114" s="32"/>
      <c r="Z114" s="32"/>
    </row>
    <row r="115" spans="1:26" ht="12.5" x14ac:dyDescent="0.25">
      <c r="A115" s="32"/>
      <c r="B115" s="32"/>
      <c r="C115" s="32"/>
      <c r="D115" s="32"/>
      <c r="E115" s="32"/>
      <c r="F115" s="31"/>
      <c r="G115" s="32"/>
      <c r="H115" s="32"/>
      <c r="I115" s="32"/>
      <c r="J115" s="32"/>
      <c r="K115" s="32"/>
      <c r="L115" s="32"/>
      <c r="M115" s="32"/>
      <c r="N115" s="32"/>
      <c r="O115" s="32"/>
      <c r="P115" s="32"/>
      <c r="Q115" s="32"/>
      <c r="R115" s="32"/>
      <c r="S115" s="32"/>
      <c r="T115" s="32"/>
      <c r="U115" s="32"/>
      <c r="V115" s="32"/>
      <c r="W115" s="32"/>
      <c r="X115" s="32"/>
      <c r="Y115" s="32"/>
      <c r="Z115" s="32"/>
    </row>
    <row r="116" spans="1:26" ht="12.5" x14ac:dyDescent="0.25">
      <c r="A116" s="32"/>
      <c r="B116" s="32"/>
      <c r="C116" s="32"/>
      <c r="D116" s="32"/>
      <c r="E116" s="32"/>
      <c r="F116" s="31"/>
      <c r="G116" s="32"/>
      <c r="H116" s="32"/>
      <c r="I116" s="32"/>
      <c r="J116" s="32"/>
      <c r="K116" s="32"/>
      <c r="L116" s="32"/>
      <c r="M116" s="32"/>
      <c r="N116" s="32"/>
      <c r="O116" s="32"/>
      <c r="P116" s="32"/>
      <c r="Q116" s="32"/>
      <c r="R116" s="32"/>
      <c r="S116" s="32"/>
      <c r="T116" s="32"/>
      <c r="U116" s="32"/>
      <c r="V116" s="32"/>
      <c r="W116" s="32"/>
      <c r="X116" s="32"/>
      <c r="Y116" s="32"/>
      <c r="Z116" s="32"/>
    </row>
    <row r="117" spans="1:26" ht="12.5" x14ac:dyDescent="0.25">
      <c r="A117" s="32"/>
      <c r="B117" s="32"/>
      <c r="C117" s="32"/>
      <c r="D117" s="32"/>
      <c r="E117" s="32"/>
      <c r="F117" s="31"/>
      <c r="G117" s="32"/>
      <c r="H117" s="32"/>
      <c r="I117" s="32"/>
      <c r="J117" s="32"/>
      <c r="K117" s="32"/>
      <c r="L117" s="32"/>
      <c r="M117" s="32"/>
      <c r="N117" s="32"/>
      <c r="O117" s="32"/>
      <c r="P117" s="32"/>
      <c r="Q117" s="32"/>
      <c r="R117" s="32"/>
      <c r="S117" s="32"/>
      <c r="T117" s="32"/>
      <c r="U117" s="32"/>
      <c r="V117" s="32"/>
      <c r="W117" s="32"/>
      <c r="X117" s="32"/>
      <c r="Y117" s="32"/>
      <c r="Z117" s="32"/>
    </row>
    <row r="118" spans="1:26" ht="12.5" x14ac:dyDescent="0.25">
      <c r="A118" s="32"/>
      <c r="B118" s="32"/>
      <c r="C118" s="32"/>
      <c r="D118" s="32"/>
      <c r="E118" s="32"/>
      <c r="F118" s="31"/>
      <c r="G118" s="32"/>
      <c r="H118" s="32"/>
      <c r="I118" s="32"/>
      <c r="J118" s="32"/>
      <c r="K118" s="32"/>
      <c r="L118" s="32"/>
      <c r="M118" s="32"/>
      <c r="N118" s="32"/>
      <c r="O118" s="32"/>
      <c r="P118" s="32"/>
      <c r="Q118" s="32"/>
      <c r="R118" s="32"/>
      <c r="S118" s="32"/>
      <c r="T118" s="32"/>
      <c r="U118" s="32"/>
      <c r="V118" s="32"/>
      <c r="W118" s="32"/>
      <c r="X118" s="32"/>
      <c r="Y118" s="32"/>
      <c r="Z118" s="32"/>
    </row>
    <row r="119" spans="1:26" ht="12.5" x14ac:dyDescent="0.25">
      <c r="A119" s="32"/>
      <c r="B119" s="32"/>
      <c r="C119" s="32"/>
      <c r="D119" s="32"/>
      <c r="E119" s="32"/>
      <c r="F119" s="31"/>
      <c r="G119" s="32"/>
      <c r="H119" s="32"/>
      <c r="I119" s="32"/>
      <c r="J119" s="32"/>
      <c r="K119" s="32"/>
      <c r="L119" s="32"/>
      <c r="M119" s="32"/>
      <c r="N119" s="32"/>
      <c r="O119" s="32"/>
      <c r="P119" s="32"/>
      <c r="Q119" s="32"/>
      <c r="R119" s="32"/>
      <c r="S119" s="32"/>
      <c r="T119" s="32"/>
      <c r="U119" s="32"/>
      <c r="V119" s="32"/>
      <c r="W119" s="32"/>
      <c r="X119" s="32"/>
      <c r="Y119" s="32"/>
      <c r="Z119" s="32"/>
    </row>
    <row r="120" spans="1:26" ht="12.5" x14ac:dyDescent="0.25">
      <c r="A120" s="32"/>
      <c r="B120" s="32"/>
      <c r="C120" s="32"/>
      <c r="D120" s="32"/>
      <c r="E120" s="32"/>
      <c r="F120" s="31"/>
      <c r="G120" s="32"/>
      <c r="H120" s="32"/>
      <c r="I120" s="32"/>
      <c r="J120" s="32"/>
      <c r="K120" s="32"/>
      <c r="L120" s="32"/>
      <c r="M120" s="32"/>
      <c r="N120" s="32"/>
      <c r="O120" s="32"/>
      <c r="P120" s="32"/>
      <c r="Q120" s="32"/>
      <c r="R120" s="32"/>
      <c r="S120" s="32"/>
      <c r="T120" s="32"/>
      <c r="U120" s="32"/>
      <c r="V120" s="32"/>
      <c r="W120" s="32"/>
      <c r="X120" s="32"/>
      <c r="Y120" s="32"/>
      <c r="Z120" s="32"/>
    </row>
    <row r="121" spans="1:26" ht="12.5" x14ac:dyDescent="0.25">
      <c r="A121" s="32"/>
      <c r="B121" s="32"/>
      <c r="C121" s="32"/>
      <c r="D121" s="32"/>
      <c r="E121" s="32"/>
      <c r="F121" s="31"/>
      <c r="G121" s="32"/>
      <c r="H121" s="32"/>
      <c r="I121" s="32"/>
      <c r="J121" s="32"/>
      <c r="K121" s="32"/>
      <c r="L121" s="32"/>
      <c r="M121" s="32"/>
      <c r="N121" s="32"/>
      <c r="O121" s="32"/>
      <c r="P121" s="32"/>
      <c r="Q121" s="32"/>
      <c r="R121" s="32"/>
      <c r="S121" s="32"/>
      <c r="T121" s="32"/>
      <c r="U121" s="32"/>
      <c r="V121" s="32"/>
      <c r="W121" s="32"/>
      <c r="X121" s="32"/>
      <c r="Y121" s="32"/>
      <c r="Z121" s="32"/>
    </row>
    <row r="122" spans="1:26" ht="12.5" x14ac:dyDescent="0.25">
      <c r="A122" s="32"/>
      <c r="B122" s="32"/>
      <c r="C122" s="32"/>
      <c r="D122" s="32"/>
      <c r="E122" s="32"/>
      <c r="F122" s="31"/>
      <c r="G122" s="32"/>
      <c r="H122" s="32"/>
      <c r="I122" s="32"/>
      <c r="J122" s="32"/>
      <c r="K122" s="32"/>
      <c r="L122" s="32"/>
      <c r="M122" s="32"/>
      <c r="N122" s="32"/>
      <c r="O122" s="32"/>
      <c r="P122" s="32"/>
      <c r="Q122" s="32"/>
      <c r="R122" s="32"/>
      <c r="S122" s="32"/>
      <c r="T122" s="32"/>
      <c r="U122" s="32"/>
      <c r="V122" s="32"/>
      <c r="W122" s="32"/>
      <c r="X122" s="32"/>
      <c r="Y122" s="32"/>
      <c r="Z122" s="32"/>
    </row>
    <row r="123" spans="1:26" ht="12.5" x14ac:dyDescent="0.25">
      <c r="A123" s="32"/>
      <c r="B123" s="32"/>
      <c r="C123" s="32"/>
      <c r="D123" s="32"/>
      <c r="E123" s="32"/>
      <c r="F123" s="31"/>
      <c r="G123" s="32"/>
      <c r="H123" s="32"/>
      <c r="I123" s="32"/>
      <c r="J123" s="32"/>
      <c r="K123" s="32"/>
      <c r="L123" s="32"/>
      <c r="M123" s="32"/>
      <c r="N123" s="32"/>
      <c r="O123" s="32"/>
      <c r="P123" s="32"/>
      <c r="Q123" s="32"/>
      <c r="R123" s="32"/>
      <c r="S123" s="32"/>
      <c r="T123" s="32"/>
      <c r="U123" s="32"/>
      <c r="V123" s="32"/>
      <c r="W123" s="32"/>
      <c r="X123" s="32"/>
      <c r="Y123" s="32"/>
      <c r="Z123" s="32"/>
    </row>
    <row r="124" spans="1:26" ht="12.5" x14ac:dyDescent="0.25">
      <c r="A124" s="32"/>
      <c r="B124" s="32"/>
      <c r="C124" s="32"/>
      <c r="D124" s="32"/>
      <c r="E124" s="32"/>
      <c r="F124" s="31"/>
      <c r="G124" s="32"/>
      <c r="H124" s="32"/>
      <c r="I124" s="32"/>
      <c r="J124" s="32"/>
      <c r="K124" s="32"/>
      <c r="L124" s="32"/>
      <c r="M124" s="32"/>
      <c r="N124" s="32"/>
      <c r="O124" s="32"/>
      <c r="P124" s="32"/>
      <c r="Q124" s="32"/>
      <c r="R124" s="32"/>
      <c r="S124" s="32"/>
      <c r="T124" s="32"/>
      <c r="U124" s="32"/>
      <c r="V124" s="32"/>
      <c r="W124" s="32"/>
      <c r="X124" s="32"/>
      <c r="Y124" s="32"/>
      <c r="Z124" s="32"/>
    </row>
    <row r="125" spans="1:26" ht="12.5" x14ac:dyDescent="0.25">
      <c r="A125" s="32"/>
      <c r="B125" s="32"/>
      <c r="C125" s="32"/>
      <c r="D125" s="32"/>
      <c r="E125" s="32"/>
      <c r="F125" s="31"/>
      <c r="G125" s="32"/>
      <c r="H125" s="32"/>
      <c r="I125" s="32"/>
      <c r="J125" s="32"/>
      <c r="K125" s="32"/>
      <c r="L125" s="32"/>
      <c r="M125" s="32"/>
      <c r="N125" s="32"/>
      <c r="O125" s="32"/>
      <c r="P125" s="32"/>
      <c r="Q125" s="32"/>
      <c r="R125" s="32"/>
      <c r="S125" s="32"/>
      <c r="T125" s="32"/>
      <c r="U125" s="32"/>
      <c r="V125" s="32"/>
      <c r="W125" s="32"/>
      <c r="X125" s="32"/>
      <c r="Y125" s="32"/>
      <c r="Z125" s="32"/>
    </row>
    <row r="126" spans="1:26" ht="12.5" x14ac:dyDescent="0.25">
      <c r="A126" s="32"/>
      <c r="B126" s="32"/>
      <c r="C126" s="32"/>
      <c r="D126" s="32"/>
      <c r="E126" s="32"/>
      <c r="F126" s="31"/>
      <c r="G126" s="32"/>
      <c r="H126" s="32"/>
      <c r="I126" s="32"/>
      <c r="J126" s="32"/>
      <c r="K126" s="32"/>
      <c r="L126" s="32"/>
      <c r="M126" s="32"/>
      <c r="N126" s="32"/>
      <c r="O126" s="32"/>
      <c r="P126" s="32"/>
      <c r="Q126" s="32"/>
      <c r="R126" s="32"/>
      <c r="S126" s="32"/>
      <c r="T126" s="32"/>
      <c r="U126" s="32"/>
      <c r="V126" s="32"/>
      <c r="W126" s="32"/>
      <c r="X126" s="32"/>
      <c r="Y126" s="32"/>
      <c r="Z126" s="32"/>
    </row>
    <row r="127" spans="1:26" ht="12.5" x14ac:dyDescent="0.25">
      <c r="A127" s="32"/>
      <c r="B127" s="32"/>
      <c r="C127" s="32"/>
      <c r="D127" s="32"/>
      <c r="E127" s="32"/>
      <c r="F127" s="31"/>
      <c r="G127" s="32"/>
      <c r="H127" s="32"/>
      <c r="I127" s="32"/>
      <c r="J127" s="32"/>
      <c r="K127" s="32"/>
      <c r="L127" s="32"/>
      <c r="M127" s="32"/>
      <c r="N127" s="32"/>
      <c r="O127" s="32"/>
      <c r="P127" s="32"/>
      <c r="Q127" s="32"/>
      <c r="R127" s="32"/>
      <c r="S127" s="32"/>
      <c r="T127" s="32"/>
      <c r="U127" s="32"/>
      <c r="V127" s="32"/>
      <c r="W127" s="32"/>
      <c r="X127" s="32"/>
      <c r="Y127" s="32"/>
      <c r="Z127" s="32"/>
    </row>
    <row r="128" spans="1:26" ht="12.5" x14ac:dyDescent="0.25">
      <c r="A128" s="32"/>
      <c r="B128" s="32"/>
      <c r="C128" s="32"/>
      <c r="D128" s="32"/>
      <c r="E128" s="32"/>
      <c r="F128" s="31"/>
      <c r="G128" s="32"/>
      <c r="H128" s="32"/>
      <c r="I128" s="32"/>
      <c r="J128" s="32"/>
      <c r="K128" s="32"/>
      <c r="L128" s="32"/>
      <c r="M128" s="32"/>
      <c r="N128" s="32"/>
      <c r="O128" s="32"/>
      <c r="P128" s="32"/>
      <c r="Q128" s="32"/>
      <c r="R128" s="32"/>
      <c r="S128" s="32"/>
      <c r="T128" s="32"/>
      <c r="U128" s="32"/>
      <c r="V128" s="32"/>
      <c r="W128" s="32"/>
      <c r="X128" s="32"/>
      <c r="Y128" s="32"/>
      <c r="Z128" s="32"/>
    </row>
    <row r="129" spans="1:26" ht="12.5" x14ac:dyDescent="0.25">
      <c r="A129" s="32"/>
      <c r="B129" s="32"/>
      <c r="C129" s="32"/>
      <c r="D129" s="32"/>
      <c r="E129" s="32"/>
      <c r="F129" s="31"/>
      <c r="G129" s="32"/>
      <c r="H129" s="32"/>
      <c r="I129" s="32"/>
      <c r="J129" s="32"/>
      <c r="K129" s="32"/>
      <c r="L129" s="32"/>
      <c r="M129" s="32"/>
      <c r="N129" s="32"/>
      <c r="O129" s="32"/>
      <c r="P129" s="32"/>
      <c r="Q129" s="32"/>
      <c r="R129" s="32"/>
      <c r="S129" s="32"/>
      <c r="T129" s="32"/>
      <c r="U129" s="32"/>
      <c r="V129" s="32"/>
      <c r="W129" s="32"/>
      <c r="X129" s="32"/>
      <c r="Y129" s="32"/>
      <c r="Z129" s="32"/>
    </row>
    <row r="130" spans="1:26" ht="12.5" x14ac:dyDescent="0.25">
      <c r="A130" s="32"/>
      <c r="B130" s="32"/>
      <c r="C130" s="32"/>
      <c r="D130" s="32"/>
      <c r="E130" s="32"/>
      <c r="F130" s="31"/>
      <c r="G130" s="32"/>
      <c r="H130" s="32"/>
      <c r="I130" s="32"/>
      <c r="J130" s="32"/>
      <c r="K130" s="32"/>
      <c r="L130" s="32"/>
      <c r="M130" s="32"/>
      <c r="N130" s="32"/>
      <c r="O130" s="32"/>
      <c r="P130" s="32"/>
      <c r="Q130" s="32"/>
      <c r="R130" s="32"/>
      <c r="S130" s="32"/>
      <c r="T130" s="32"/>
      <c r="U130" s="32"/>
      <c r="V130" s="32"/>
      <c r="W130" s="32"/>
      <c r="X130" s="32"/>
      <c r="Y130" s="32"/>
      <c r="Z130" s="32"/>
    </row>
    <row r="131" spans="1:26" ht="12.5" x14ac:dyDescent="0.25">
      <c r="A131" s="32"/>
      <c r="B131" s="32"/>
      <c r="C131" s="32"/>
      <c r="D131" s="32"/>
      <c r="E131" s="32"/>
      <c r="F131" s="31"/>
      <c r="G131" s="32"/>
      <c r="H131" s="32"/>
      <c r="I131" s="32"/>
      <c r="J131" s="32"/>
      <c r="K131" s="32"/>
      <c r="L131" s="32"/>
      <c r="M131" s="32"/>
      <c r="N131" s="32"/>
      <c r="O131" s="32"/>
      <c r="P131" s="32"/>
      <c r="Q131" s="32"/>
      <c r="R131" s="32"/>
      <c r="S131" s="32"/>
      <c r="T131" s="32"/>
      <c r="U131" s="32"/>
      <c r="V131" s="32"/>
      <c r="W131" s="32"/>
      <c r="X131" s="32"/>
      <c r="Y131" s="32"/>
      <c r="Z131" s="32"/>
    </row>
    <row r="132" spans="1:26" ht="12.5" x14ac:dyDescent="0.25">
      <c r="A132" s="32"/>
      <c r="B132" s="32"/>
      <c r="C132" s="32"/>
      <c r="D132" s="32"/>
      <c r="E132" s="32"/>
      <c r="F132" s="31"/>
      <c r="G132" s="32"/>
      <c r="H132" s="32"/>
      <c r="I132" s="32"/>
      <c r="J132" s="32"/>
      <c r="K132" s="32"/>
      <c r="L132" s="32"/>
      <c r="M132" s="32"/>
      <c r="N132" s="32"/>
      <c r="O132" s="32"/>
      <c r="P132" s="32"/>
      <c r="Q132" s="32"/>
      <c r="R132" s="32"/>
      <c r="S132" s="32"/>
      <c r="T132" s="32"/>
      <c r="U132" s="32"/>
      <c r="V132" s="32"/>
      <c r="W132" s="32"/>
      <c r="X132" s="32"/>
      <c r="Y132" s="32"/>
      <c r="Z132" s="32"/>
    </row>
    <row r="133" spans="1:26" ht="12.5" x14ac:dyDescent="0.25">
      <c r="A133" s="32"/>
      <c r="B133" s="32"/>
      <c r="C133" s="32"/>
      <c r="D133" s="32"/>
      <c r="E133" s="32"/>
      <c r="F133" s="31"/>
      <c r="G133" s="32"/>
      <c r="H133" s="32"/>
      <c r="I133" s="32"/>
      <c r="J133" s="32"/>
      <c r="K133" s="32"/>
      <c r="L133" s="32"/>
      <c r="M133" s="32"/>
      <c r="N133" s="32"/>
      <c r="O133" s="32"/>
      <c r="P133" s="32"/>
      <c r="Q133" s="32"/>
      <c r="R133" s="32"/>
      <c r="S133" s="32"/>
      <c r="T133" s="32"/>
      <c r="U133" s="32"/>
      <c r="V133" s="32"/>
      <c r="W133" s="32"/>
      <c r="X133" s="32"/>
      <c r="Y133" s="32"/>
      <c r="Z133" s="32"/>
    </row>
    <row r="134" spans="1:26" ht="12.5" x14ac:dyDescent="0.25">
      <c r="A134" s="32"/>
      <c r="B134" s="32"/>
      <c r="C134" s="32"/>
      <c r="D134" s="32"/>
      <c r="E134" s="32"/>
      <c r="F134" s="31"/>
      <c r="G134" s="32"/>
      <c r="H134" s="32"/>
      <c r="I134" s="32"/>
      <c r="J134" s="32"/>
      <c r="K134" s="32"/>
      <c r="L134" s="32"/>
      <c r="M134" s="32"/>
      <c r="N134" s="32"/>
      <c r="O134" s="32"/>
      <c r="P134" s="32"/>
      <c r="Q134" s="32"/>
      <c r="R134" s="32"/>
      <c r="S134" s="32"/>
      <c r="T134" s="32"/>
      <c r="U134" s="32"/>
      <c r="V134" s="32"/>
      <c r="W134" s="32"/>
      <c r="X134" s="32"/>
      <c r="Y134" s="32"/>
      <c r="Z134" s="32"/>
    </row>
    <row r="135" spans="1:26" ht="12.5" x14ac:dyDescent="0.25">
      <c r="A135" s="32"/>
      <c r="B135" s="32"/>
      <c r="C135" s="32"/>
      <c r="D135" s="32"/>
      <c r="E135" s="32"/>
      <c r="F135" s="31"/>
      <c r="G135" s="32"/>
      <c r="H135" s="32"/>
      <c r="I135" s="32"/>
      <c r="J135" s="32"/>
      <c r="K135" s="32"/>
      <c r="L135" s="32"/>
      <c r="M135" s="32"/>
      <c r="N135" s="32"/>
      <c r="O135" s="32"/>
      <c r="P135" s="32"/>
      <c r="Q135" s="32"/>
      <c r="R135" s="32"/>
      <c r="S135" s="32"/>
      <c r="T135" s="32"/>
      <c r="U135" s="32"/>
      <c r="V135" s="32"/>
      <c r="W135" s="32"/>
      <c r="X135" s="32"/>
      <c r="Y135" s="32"/>
      <c r="Z135" s="32"/>
    </row>
    <row r="136" spans="1:26" ht="12.5" x14ac:dyDescent="0.25">
      <c r="A136" s="32"/>
      <c r="B136" s="32"/>
      <c r="C136" s="32"/>
      <c r="D136" s="32"/>
      <c r="E136" s="32"/>
      <c r="F136" s="31"/>
      <c r="G136" s="32"/>
      <c r="H136" s="32"/>
      <c r="I136" s="32"/>
      <c r="J136" s="32"/>
      <c r="K136" s="32"/>
      <c r="L136" s="32"/>
      <c r="M136" s="32"/>
      <c r="N136" s="32"/>
      <c r="O136" s="32"/>
      <c r="P136" s="32"/>
      <c r="Q136" s="32"/>
      <c r="R136" s="32"/>
      <c r="S136" s="32"/>
      <c r="T136" s="32"/>
      <c r="U136" s="32"/>
      <c r="V136" s="32"/>
      <c r="W136" s="32"/>
      <c r="X136" s="32"/>
      <c r="Y136" s="32"/>
      <c r="Z136" s="32"/>
    </row>
    <row r="137" spans="1:26" ht="12.5" x14ac:dyDescent="0.25">
      <c r="A137" s="32"/>
      <c r="B137" s="32"/>
      <c r="C137" s="32"/>
      <c r="D137" s="32"/>
      <c r="E137" s="32"/>
      <c r="F137" s="31"/>
      <c r="G137" s="32"/>
      <c r="H137" s="32"/>
      <c r="I137" s="32"/>
      <c r="J137" s="32"/>
      <c r="K137" s="32"/>
      <c r="L137" s="32"/>
      <c r="M137" s="32"/>
      <c r="N137" s="32"/>
      <c r="O137" s="32"/>
      <c r="P137" s="32"/>
      <c r="Q137" s="32"/>
      <c r="R137" s="32"/>
      <c r="S137" s="32"/>
      <c r="T137" s="32"/>
      <c r="U137" s="32"/>
      <c r="V137" s="32"/>
      <c r="W137" s="32"/>
      <c r="X137" s="32"/>
      <c r="Y137" s="32"/>
      <c r="Z137" s="32"/>
    </row>
    <row r="138" spans="1:26" ht="12.5" x14ac:dyDescent="0.25">
      <c r="A138" s="32"/>
      <c r="B138" s="32"/>
      <c r="C138" s="32"/>
      <c r="D138" s="32"/>
      <c r="E138" s="32"/>
      <c r="F138" s="31"/>
      <c r="G138" s="32"/>
      <c r="H138" s="32"/>
      <c r="I138" s="32"/>
      <c r="J138" s="32"/>
      <c r="K138" s="32"/>
      <c r="L138" s="32"/>
      <c r="M138" s="32"/>
      <c r="N138" s="32"/>
      <c r="O138" s="32"/>
      <c r="P138" s="32"/>
      <c r="Q138" s="32"/>
      <c r="R138" s="32"/>
      <c r="S138" s="32"/>
      <c r="T138" s="32"/>
      <c r="U138" s="32"/>
      <c r="V138" s="32"/>
      <c r="W138" s="32"/>
      <c r="X138" s="32"/>
      <c r="Y138" s="32"/>
      <c r="Z138" s="32"/>
    </row>
    <row r="139" spans="1:26" ht="12.5" x14ac:dyDescent="0.25">
      <c r="A139" s="32"/>
      <c r="B139" s="32"/>
      <c r="C139" s="32"/>
      <c r="D139" s="32"/>
      <c r="E139" s="32"/>
      <c r="F139" s="31"/>
      <c r="G139" s="32"/>
      <c r="H139" s="32"/>
      <c r="I139" s="32"/>
      <c r="J139" s="32"/>
      <c r="K139" s="32"/>
      <c r="L139" s="32"/>
      <c r="M139" s="32"/>
      <c r="N139" s="32"/>
      <c r="O139" s="32"/>
      <c r="P139" s="32"/>
      <c r="Q139" s="32"/>
      <c r="R139" s="32"/>
      <c r="S139" s="32"/>
      <c r="T139" s="32"/>
      <c r="U139" s="32"/>
      <c r="V139" s="32"/>
      <c r="W139" s="32"/>
      <c r="X139" s="32"/>
      <c r="Y139" s="32"/>
      <c r="Z139" s="32"/>
    </row>
    <row r="140" spans="1:26" ht="12.5" x14ac:dyDescent="0.25">
      <c r="A140" s="32"/>
      <c r="B140" s="32"/>
      <c r="C140" s="32"/>
      <c r="D140" s="32"/>
      <c r="E140" s="32"/>
      <c r="F140" s="31"/>
      <c r="G140" s="32"/>
      <c r="H140" s="32"/>
      <c r="I140" s="32"/>
      <c r="J140" s="32"/>
      <c r="K140" s="32"/>
      <c r="L140" s="32"/>
      <c r="M140" s="32"/>
      <c r="N140" s="32"/>
      <c r="O140" s="32"/>
      <c r="P140" s="32"/>
      <c r="Q140" s="32"/>
      <c r="R140" s="32"/>
      <c r="S140" s="32"/>
      <c r="T140" s="32"/>
      <c r="U140" s="32"/>
      <c r="V140" s="32"/>
      <c r="W140" s="32"/>
      <c r="X140" s="32"/>
      <c r="Y140" s="32"/>
      <c r="Z140" s="32"/>
    </row>
    <row r="141" spans="1:26" ht="12.5" x14ac:dyDescent="0.25">
      <c r="A141" s="32"/>
      <c r="B141" s="32"/>
      <c r="C141" s="32"/>
      <c r="D141" s="32"/>
      <c r="E141" s="32"/>
      <c r="F141" s="31"/>
      <c r="G141" s="32"/>
      <c r="H141" s="32"/>
      <c r="I141" s="32"/>
      <c r="J141" s="32"/>
      <c r="K141" s="32"/>
      <c r="L141" s="32"/>
      <c r="M141" s="32"/>
      <c r="N141" s="32"/>
      <c r="O141" s="32"/>
      <c r="P141" s="32"/>
      <c r="Q141" s="32"/>
      <c r="R141" s="32"/>
      <c r="S141" s="32"/>
      <c r="T141" s="32"/>
      <c r="U141" s="32"/>
      <c r="V141" s="32"/>
      <c r="W141" s="32"/>
      <c r="X141" s="32"/>
      <c r="Y141" s="32"/>
      <c r="Z141" s="32"/>
    </row>
    <row r="142" spans="1:26" ht="12.5" x14ac:dyDescent="0.25">
      <c r="A142" s="32"/>
      <c r="B142" s="32"/>
      <c r="C142" s="32"/>
      <c r="D142" s="32"/>
      <c r="E142" s="32"/>
      <c r="F142" s="31"/>
      <c r="G142" s="32"/>
      <c r="H142" s="32"/>
      <c r="I142" s="32"/>
      <c r="J142" s="32"/>
      <c r="K142" s="32"/>
      <c r="L142" s="32"/>
      <c r="M142" s="32"/>
      <c r="N142" s="32"/>
      <c r="O142" s="32"/>
      <c r="P142" s="32"/>
      <c r="Q142" s="32"/>
      <c r="R142" s="32"/>
      <c r="S142" s="32"/>
      <c r="T142" s="32"/>
      <c r="U142" s="32"/>
      <c r="V142" s="32"/>
      <c r="W142" s="32"/>
      <c r="X142" s="32"/>
      <c r="Y142" s="32"/>
      <c r="Z142" s="32"/>
    </row>
    <row r="143" spans="1:26" ht="12.5" x14ac:dyDescent="0.25">
      <c r="A143" s="32"/>
      <c r="B143" s="32"/>
      <c r="C143" s="32"/>
      <c r="D143" s="32"/>
      <c r="E143" s="32"/>
      <c r="F143" s="31"/>
      <c r="G143" s="32"/>
      <c r="H143" s="32"/>
      <c r="I143" s="32"/>
      <c r="J143" s="32"/>
      <c r="K143" s="32"/>
      <c r="L143" s="32"/>
      <c r="M143" s="32"/>
      <c r="N143" s="32"/>
      <c r="O143" s="32"/>
      <c r="P143" s="32"/>
      <c r="Q143" s="32"/>
      <c r="R143" s="32"/>
      <c r="S143" s="32"/>
      <c r="T143" s="32"/>
      <c r="U143" s="32"/>
      <c r="V143" s="32"/>
      <c r="W143" s="32"/>
      <c r="X143" s="32"/>
      <c r="Y143" s="32"/>
      <c r="Z143" s="32"/>
    </row>
    <row r="144" spans="1:26" ht="12.5" x14ac:dyDescent="0.25">
      <c r="A144" s="32"/>
      <c r="B144" s="32"/>
      <c r="C144" s="32"/>
      <c r="D144" s="32"/>
      <c r="E144" s="32"/>
      <c r="F144" s="31"/>
      <c r="G144" s="32"/>
      <c r="H144" s="32"/>
      <c r="I144" s="32"/>
      <c r="J144" s="32"/>
      <c r="K144" s="32"/>
      <c r="L144" s="32"/>
      <c r="M144" s="32"/>
      <c r="N144" s="32"/>
      <c r="O144" s="32"/>
      <c r="P144" s="32"/>
      <c r="Q144" s="32"/>
      <c r="R144" s="32"/>
      <c r="S144" s="32"/>
      <c r="T144" s="32"/>
      <c r="U144" s="32"/>
      <c r="V144" s="32"/>
      <c r="W144" s="32"/>
      <c r="X144" s="32"/>
      <c r="Y144" s="32"/>
      <c r="Z144" s="32"/>
    </row>
    <row r="145" spans="1:26" ht="12.5" x14ac:dyDescent="0.25">
      <c r="A145" s="32"/>
      <c r="B145" s="32"/>
      <c r="C145" s="32"/>
      <c r="D145" s="32"/>
      <c r="E145" s="32"/>
      <c r="F145" s="31"/>
      <c r="G145" s="32"/>
      <c r="H145" s="32"/>
      <c r="I145" s="32"/>
      <c r="J145" s="32"/>
      <c r="K145" s="32"/>
      <c r="L145" s="32"/>
      <c r="M145" s="32"/>
      <c r="N145" s="32"/>
      <c r="O145" s="32"/>
      <c r="P145" s="32"/>
      <c r="Q145" s="32"/>
      <c r="R145" s="32"/>
      <c r="S145" s="32"/>
      <c r="T145" s="32"/>
      <c r="U145" s="32"/>
      <c r="V145" s="32"/>
      <c r="W145" s="32"/>
      <c r="X145" s="32"/>
      <c r="Y145" s="32"/>
      <c r="Z145" s="32"/>
    </row>
    <row r="146" spans="1:26" ht="12.5" x14ac:dyDescent="0.25">
      <c r="A146" s="32"/>
      <c r="B146" s="32"/>
      <c r="C146" s="32"/>
      <c r="D146" s="32"/>
      <c r="E146" s="32"/>
      <c r="F146" s="31"/>
      <c r="G146" s="32"/>
      <c r="H146" s="32"/>
      <c r="I146" s="32"/>
      <c r="J146" s="32"/>
      <c r="K146" s="32"/>
      <c r="L146" s="32"/>
      <c r="M146" s="32"/>
      <c r="N146" s="32"/>
      <c r="O146" s="32"/>
      <c r="P146" s="32"/>
      <c r="Q146" s="32"/>
      <c r="R146" s="32"/>
      <c r="S146" s="32"/>
      <c r="T146" s="32"/>
      <c r="U146" s="32"/>
      <c r="V146" s="32"/>
      <c r="W146" s="32"/>
      <c r="X146" s="32"/>
      <c r="Y146" s="32"/>
      <c r="Z146" s="32"/>
    </row>
    <row r="147" spans="1:26" ht="12.5" x14ac:dyDescent="0.25">
      <c r="A147" s="32"/>
      <c r="B147" s="32"/>
      <c r="C147" s="32"/>
      <c r="D147" s="32"/>
      <c r="E147" s="32"/>
      <c r="F147" s="31"/>
      <c r="G147" s="32"/>
      <c r="H147" s="32"/>
      <c r="I147" s="32"/>
      <c r="J147" s="32"/>
      <c r="K147" s="32"/>
      <c r="L147" s="32"/>
      <c r="M147" s="32"/>
      <c r="N147" s="32"/>
      <c r="O147" s="32"/>
      <c r="P147" s="32"/>
      <c r="Q147" s="32"/>
      <c r="R147" s="32"/>
      <c r="S147" s="32"/>
      <c r="T147" s="32"/>
      <c r="U147" s="32"/>
      <c r="V147" s="32"/>
      <c r="W147" s="32"/>
      <c r="X147" s="32"/>
      <c r="Y147" s="32"/>
      <c r="Z147" s="32"/>
    </row>
    <row r="148" spans="1:26" ht="12.5" x14ac:dyDescent="0.25">
      <c r="A148" s="32"/>
      <c r="B148" s="32"/>
      <c r="C148" s="32"/>
      <c r="D148" s="32"/>
      <c r="E148" s="32"/>
      <c r="F148" s="31"/>
      <c r="G148" s="32"/>
      <c r="H148" s="32"/>
      <c r="I148" s="32"/>
      <c r="J148" s="32"/>
      <c r="K148" s="32"/>
      <c r="L148" s="32"/>
      <c r="M148" s="32"/>
      <c r="N148" s="32"/>
      <c r="O148" s="32"/>
      <c r="P148" s="32"/>
      <c r="Q148" s="32"/>
      <c r="R148" s="32"/>
      <c r="S148" s="32"/>
      <c r="T148" s="32"/>
      <c r="U148" s="32"/>
      <c r="V148" s="32"/>
      <c r="W148" s="32"/>
      <c r="X148" s="32"/>
      <c r="Y148" s="32"/>
      <c r="Z148" s="32"/>
    </row>
    <row r="149" spans="1:26" ht="12.5" x14ac:dyDescent="0.25">
      <c r="A149" s="32"/>
      <c r="B149" s="32"/>
      <c r="C149" s="32"/>
      <c r="D149" s="32"/>
      <c r="E149" s="32"/>
      <c r="F149" s="31"/>
      <c r="G149" s="32"/>
      <c r="H149" s="32"/>
      <c r="I149" s="32"/>
      <c r="J149" s="32"/>
      <c r="K149" s="32"/>
      <c r="L149" s="32"/>
      <c r="M149" s="32"/>
      <c r="N149" s="32"/>
      <c r="O149" s="32"/>
      <c r="P149" s="32"/>
      <c r="Q149" s="32"/>
      <c r="R149" s="32"/>
      <c r="S149" s="32"/>
      <c r="T149" s="32"/>
      <c r="U149" s="32"/>
      <c r="V149" s="32"/>
      <c r="W149" s="32"/>
      <c r="X149" s="32"/>
      <c r="Y149" s="32"/>
      <c r="Z149" s="32"/>
    </row>
    <row r="150" spans="1:26" ht="12.5" x14ac:dyDescent="0.25">
      <c r="A150" s="32"/>
      <c r="B150" s="32"/>
      <c r="C150" s="32"/>
      <c r="D150" s="32"/>
      <c r="E150" s="32"/>
      <c r="F150" s="31"/>
      <c r="G150" s="32"/>
      <c r="H150" s="32"/>
      <c r="I150" s="32"/>
      <c r="J150" s="32"/>
      <c r="K150" s="32"/>
      <c r="L150" s="32"/>
      <c r="M150" s="32"/>
      <c r="N150" s="32"/>
      <c r="O150" s="32"/>
      <c r="P150" s="32"/>
      <c r="Q150" s="32"/>
      <c r="R150" s="32"/>
      <c r="S150" s="32"/>
      <c r="T150" s="32"/>
      <c r="U150" s="32"/>
      <c r="V150" s="32"/>
      <c r="W150" s="32"/>
      <c r="X150" s="32"/>
      <c r="Y150" s="32"/>
      <c r="Z150" s="32"/>
    </row>
    <row r="151" spans="1:26" ht="12.5" x14ac:dyDescent="0.25">
      <c r="A151" s="32"/>
      <c r="B151" s="32"/>
      <c r="C151" s="32"/>
      <c r="D151" s="32"/>
      <c r="E151" s="32"/>
      <c r="F151" s="31"/>
      <c r="G151" s="32"/>
      <c r="H151" s="32"/>
      <c r="I151" s="32"/>
      <c r="J151" s="32"/>
      <c r="K151" s="32"/>
      <c r="L151" s="32"/>
      <c r="M151" s="32"/>
      <c r="N151" s="32"/>
      <c r="O151" s="32"/>
      <c r="P151" s="32"/>
      <c r="Q151" s="32"/>
      <c r="R151" s="32"/>
      <c r="S151" s="32"/>
      <c r="T151" s="32"/>
      <c r="U151" s="32"/>
      <c r="V151" s="32"/>
      <c r="W151" s="32"/>
      <c r="X151" s="32"/>
      <c r="Y151" s="32"/>
      <c r="Z151" s="32"/>
    </row>
    <row r="152" spans="1:26" ht="12.5" x14ac:dyDescent="0.25">
      <c r="A152" s="32"/>
      <c r="B152" s="32"/>
      <c r="C152" s="32"/>
      <c r="D152" s="32"/>
      <c r="E152" s="32"/>
      <c r="F152" s="31"/>
      <c r="G152" s="32"/>
      <c r="H152" s="32"/>
      <c r="I152" s="32"/>
      <c r="J152" s="32"/>
      <c r="K152" s="32"/>
      <c r="L152" s="32"/>
      <c r="M152" s="32"/>
      <c r="N152" s="32"/>
      <c r="O152" s="32"/>
      <c r="P152" s="32"/>
      <c r="Q152" s="32"/>
      <c r="R152" s="32"/>
      <c r="S152" s="32"/>
      <c r="T152" s="32"/>
      <c r="U152" s="32"/>
      <c r="V152" s="32"/>
      <c r="W152" s="32"/>
      <c r="X152" s="32"/>
      <c r="Y152" s="32"/>
      <c r="Z152" s="32"/>
    </row>
    <row r="153" spans="1:26" ht="12.5" x14ac:dyDescent="0.25">
      <c r="A153" s="32"/>
      <c r="B153" s="32"/>
      <c r="C153" s="32"/>
      <c r="D153" s="32"/>
      <c r="E153" s="32"/>
      <c r="F153" s="31"/>
      <c r="G153" s="32"/>
      <c r="H153" s="32"/>
      <c r="I153" s="32"/>
      <c r="J153" s="32"/>
      <c r="K153" s="32"/>
      <c r="L153" s="32"/>
      <c r="M153" s="32"/>
      <c r="N153" s="32"/>
      <c r="O153" s="32"/>
      <c r="P153" s="32"/>
      <c r="Q153" s="32"/>
      <c r="R153" s="32"/>
      <c r="S153" s="32"/>
      <c r="T153" s="32"/>
      <c r="U153" s="32"/>
      <c r="V153" s="32"/>
      <c r="W153" s="32"/>
      <c r="X153" s="32"/>
      <c r="Y153" s="32"/>
      <c r="Z153" s="32"/>
    </row>
    <row r="154" spans="1:26" ht="12.5" x14ac:dyDescent="0.25">
      <c r="A154" s="32"/>
      <c r="B154" s="32"/>
      <c r="C154" s="32"/>
      <c r="D154" s="32"/>
      <c r="E154" s="32"/>
      <c r="F154" s="31"/>
      <c r="G154" s="32"/>
      <c r="H154" s="32"/>
      <c r="I154" s="32"/>
      <c r="J154" s="32"/>
      <c r="K154" s="32"/>
      <c r="L154" s="32"/>
      <c r="M154" s="32"/>
      <c r="N154" s="32"/>
      <c r="O154" s="32"/>
      <c r="P154" s="32"/>
      <c r="Q154" s="32"/>
      <c r="R154" s="32"/>
      <c r="S154" s="32"/>
      <c r="T154" s="32"/>
      <c r="U154" s="32"/>
      <c r="V154" s="32"/>
      <c r="W154" s="32"/>
      <c r="X154" s="32"/>
      <c r="Y154" s="32"/>
      <c r="Z154" s="32"/>
    </row>
    <row r="155" spans="1:26" ht="12.5" x14ac:dyDescent="0.25">
      <c r="A155" s="32"/>
      <c r="B155" s="32"/>
      <c r="C155" s="32"/>
      <c r="D155" s="32"/>
      <c r="E155" s="32"/>
      <c r="F155" s="31"/>
      <c r="G155" s="32"/>
      <c r="H155" s="32"/>
      <c r="I155" s="32"/>
      <c r="J155" s="32"/>
      <c r="K155" s="32"/>
      <c r="L155" s="32"/>
      <c r="M155" s="32"/>
      <c r="N155" s="32"/>
      <c r="O155" s="32"/>
      <c r="P155" s="32"/>
      <c r="Q155" s="32"/>
      <c r="R155" s="32"/>
      <c r="S155" s="32"/>
      <c r="T155" s="32"/>
      <c r="U155" s="32"/>
      <c r="V155" s="32"/>
      <c r="W155" s="32"/>
      <c r="X155" s="32"/>
      <c r="Y155" s="32"/>
      <c r="Z155" s="32"/>
    </row>
    <row r="156" spans="1:26" ht="12.5" x14ac:dyDescent="0.25">
      <c r="A156" s="32"/>
      <c r="B156" s="32"/>
      <c r="C156" s="32"/>
      <c r="D156" s="32"/>
      <c r="E156" s="32"/>
      <c r="F156" s="31"/>
      <c r="G156" s="32"/>
      <c r="H156" s="32"/>
      <c r="I156" s="32"/>
      <c r="J156" s="32"/>
      <c r="K156" s="32"/>
      <c r="L156" s="32"/>
      <c r="M156" s="32"/>
      <c r="N156" s="32"/>
      <c r="O156" s="32"/>
      <c r="P156" s="32"/>
      <c r="Q156" s="32"/>
      <c r="R156" s="32"/>
      <c r="S156" s="32"/>
      <c r="T156" s="32"/>
      <c r="U156" s="32"/>
      <c r="V156" s="32"/>
      <c r="W156" s="32"/>
      <c r="X156" s="32"/>
      <c r="Y156" s="32"/>
      <c r="Z156" s="32"/>
    </row>
    <row r="157" spans="1:26" ht="12.5" x14ac:dyDescent="0.25">
      <c r="A157" s="32"/>
      <c r="B157" s="32"/>
      <c r="C157" s="32"/>
      <c r="D157" s="32"/>
      <c r="E157" s="32"/>
      <c r="F157" s="31"/>
      <c r="G157" s="32"/>
      <c r="H157" s="32"/>
      <c r="I157" s="32"/>
      <c r="J157" s="32"/>
      <c r="K157" s="32"/>
      <c r="L157" s="32"/>
      <c r="M157" s="32"/>
      <c r="N157" s="32"/>
      <c r="O157" s="32"/>
      <c r="P157" s="32"/>
      <c r="Q157" s="32"/>
      <c r="R157" s="32"/>
      <c r="S157" s="32"/>
      <c r="T157" s="32"/>
      <c r="U157" s="32"/>
      <c r="V157" s="32"/>
      <c r="W157" s="32"/>
      <c r="X157" s="32"/>
      <c r="Y157" s="32"/>
      <c r="Z157" s="32"/>
    </row>
    <row r="158" spans="1:26" ht="12.5" x14ac:dyDescent="0.25">
      <c r="A158" s="32"/>
      <c r="B158" s="32"/>
      <c r="C158" s="32"/>
      <c r="D158" s="32"/>
      <c r="E158" s="32"/>
      <c r="F158" s="31"/>
      <c r="G158" s="32"/>
      <c r="H158" s="32"/>
      <c r="I158" s="32"/>
      <c r="J158" s="32"/>
      <c r="K158" s="32"/>
      <c r="L158" s="32"/>
      <c r="M158" s="32"/>
      <c r="N158" s="32"/>
      <c r="O158" s="32"/>
      <c r="P158" s="32"/>
      <c r="Q158" s="32"/>
      <c r="R158" s="32"/>
      <c r="S158" s="32"/>
      <c r="T158" s="32"/>
      <c r="U158" s="32"/>
      <c r="V158" s="32"/>
      <c r="W158" s="32"/>
      <c r="X158" s="32"/>
      <c r="Y158" s="32"/>
      <c r="Z158" s="32"/>
    </row>
    <row r="159" spans="1:26" ht="12.5" x14ac:dyDescent="0.25">
      <c r="A159" s="32"/>
      <c r="B159" s="32"/>
      <c r="C159" s="32"/>
      <c r="D159" s="32"/>
      <c r="E159" s="32"/>
      <c r="F159" s="31"/>
      <c r="G159" s="32"/>
      <c r="H159" s="32"/>
      <c r="I159" s="32"/>
      <c r="J159" s="32"/>
      <c r="K159" s="32"/>
      <c r="L159" s="32"/>
      <c r="M159" s="32"/>
      <c r="N159" s="32"/>
      <c r="O159" s="32"/>
      <c r="P159" s="32"/>
      <c r="Q159" s="32"/>
      <c r="R159" s="32"/>
      <c r="S159" s="32"/>
      <c r="T159" s="32"/>
      <c r="U159" s="32"/>
      <c r="V159" s="32"/>
      <c r="W159" s="32"/>
      <c r="X159" s="32"/>
      <c r="Y159" s="32"/>
      <c r="Z159" s="32"/>
    </row>
    <row r="160" spans="1:26" ht="12.5" x14ac:dyDescent="0.25">
      <c r="A160" s="32"/>
      <c r="B160" s="32"/>
      <c r="C160" s="32"/>
      <c r="D160" s="32"/>
      <c r="E160" s="32"/>
      <c r="F160" s="31"/>
      <c r="G160" s="32"/>
      <c r="H160" s="32"/>
      <c r="I160" s="32"/>
      <c r="J160" s="32"/>
      <c r="K160" s="32"/>
      <c r="L160" s="32"/>
      <c r="M160" s="32"/>
      <c r="N160" s="32"/>
      <c r="O160" s="32"/>
      <c r="P160" s="32"/>
      <c r="Q160" s="32"/>
      <c r="R160" s="32"/>
      <c r="S160" s="32"/>
      <c r="T160" s="32"/>
      <c r="U160" s="32"/>
      <c r="V160" s="32"/>
      <c r="W160" s="32"/>
      <c r="X160" s="32"/>
      <c r="Y160" s="32"/>
      <c r="Z160" s="32"/>
    </row>
    <row r="161" spans="1:26" ht="12.5" x14ac:dyDescent="0.25">
      <c r="A161" s="32"/>
      <c r="B161" s="32"/>
      <c r="C161" s="32"/>
      <c r="D161" s="32"/>
      <c r="E161" s="32"/>
      <c r="F161" s="31"/>
      <c r="G161" s="32"/>
      <c r="H161" s="32"/>
      <c r="I161" s="32"/>
      <c r="J161" s="32"/>
      <c r="K161" s="32"/>
      <c r="L161" s="32"/>
      <c r="M161" s="32"/>
      <c r="N161" s="32"/>
      <c r="O161" s="32"/>
      <c r="P161" s="32"/>
      <c r="Q161" s="32"/>
      <c r="R161" s="32"/>
      <c r="S161" s="32"/>
      <c r="T161" s="32"/>
      <c r="U161" s="32"/>
      <c r="V161" s="32"/>
      <c r="W161" s="32"/>
      <c r="X161" s="32"/>
      <c r="Y161" s="32"/>
      <c r="Z161" s="32"/>
    </row>
    <row r="162" spans="1:26" ht="12.5" x14ac:dyDescent="0.25">
      <c r="A162" s="32"/>
      <c r="B162" s="32"/>
      <c r="C162" s="32"/>
      <c r="D162" s="32"/>
      <c r="E162" s="32"/>
      <c r="F162" s="31"/>
      <c r="G162" s="32"/>
      <c r="H162" s="32"/>
      <c r="I162" s="32"/>
      <c r="J162" s="32"/>
      <c r="K162" s="32"/>
      <c r="L162" s="32"/>
      <c r="M162" s="32"/>
      <c r="N162" s="32"/>
      <c r="O162" s="32"/>
      <c r="P162" s="32"/>
      <c r="Q162" s="32"/>
      <c r="R162" s="32"/>
      <c r="S162" s="32"/>
      <c r="T162" s="32"/>
      <c r="U162" s="32"/>
      <c r="V162" s="32"/>
      <c r="W162" s="32"/>
      <c r="X162" s="32"/>
      <c r="Y162" s="32"/>
      <c r="Z162" s="32"/>
    </row>
    <row r="163" spans="1:26" ht="12.5" x14ac:dyDescent="0.25">
      <c r="A163" s="32"/>
      <c r="B163" s="32"/>
      <c r="C163" s="32"/>
      <c r="D163" s="32"/>
      <c r="E163" s="32"/>
      <c r="F163" s="31"/>
      <c r="G163" s="32"/>
      <c r="H163" s="32"/>
      <c r="I163" s="32"/>
      <c r="J163" s="32"/>
      <c r="K163" s="32"/>
      <c r="L163" s="32"/>
      <c r="M163" s="32"/>
      <c r="N163" s="32"/>
      <c r="O163" s="32"/>
      <c r="P163" s="32"/>
      <c r="Q163" s="32"/>
      <c r="R163" s="32"/>
      <c r="S163" s="32"/>
      <c r="T163" s="32"/>
      <c r="U163" s="32"/>
      <c r="V163" s="32"/>
      <c r="W163" s="32"/>
      <c r="X163" s="32"/>
      <c r="Y163" s="32"/>
      <c r="Z163" s="32"/>
    </row>
    <row r="164" spans="1:26" ht="12.5" x14ac:dyDescent="0.25">
      <c r="A164" s="32"/>
      <c r="B164" s="32"/>
      <c r="C164" s="32"/>
      <c r="D164" s="32"/>
      <c r="E164" s="32"/>
      <c r="F164" s="31"/>
      <c r="G164" s="32"/>
      <c r="H164" s="32"/>
      <c r="I164" s="32"/>
      <c r="J164" s="32"/>
      <c r="K164" s="32"/>
      <c r="L164" s="32"/>
      <c r="M164" s="32"/>
      <c r="N164" s="32"/>
      <c r="O164" s="32"/>
      <c r="P164" s="32"/>
      <c r="Q164" s="32"/>
      <c r="R164" s="32"/>
      <c r="S164" s="32"/>
      <c r="T164" s="32"/>
      <c r="U164" s="32"/>
      <c r="V164" s="32"/>
      <c r="W164" s="32"/>
      <c r="X164" s="32"/>
      <c r="Y164" s="32"/>
      <c r="Z164" s="32"/>
    </row>
    <row r="165" spans="1:26" ht="12.5" x14ac:dyDescent="0.25">
      <c r="A165" s="32"/>
      <c r="B165" s="32"/>
      <c r="C165" s="32"/>
      <c r="D165" s="32"/>
      <c r="E165" s="32"/>
      <c r="F165" s="31"/>
      <c r="G165" s="32"/>
      <c r="H165" s="32"/>
      <c r="I165" s="32"/>
      <c r="J165" s="32"/>
      <c r="K165" s="32"/>
      <c r="L165" s="32"/>
      <c r="M165" s="32"/>
      <c r="N165" s="32"/>
      <c r="O165" s="32"/>
      <c r="P165" s="32"/>
      <c r="Q165" s="32"/>
      <c r="R165" s="32"/>
      <c r="S165" s="32"/>
      <c r="T165" s="32"/>
      <c r="U165" s="32"/>
      <c r="V165" s="32"/>
      <c r="W165" s="32"/>
      <c r="X165" s="32"/>
      <c r="Y165" s="32"/>
      <c r="Z165" s="32"/>
    </row>
    <row r="166" spans="1:26" ht="12.5" x14ac:dyDescent="0.25">
      <c r="A166" s="32"/>
      <c r="B166" s="32"/>
      <c r="C166" s="32"/>
      <c r="D166" s="32"/>
      <c r="E166" s="32"/>
      <c r="F166" s="31"/>
      <c r="G166" s="32"/>
      <c r="H166" s="32"/>
      <c r="I166" s="32"/>
      <c r="J166" s="32"/>
      <c r="K166" s="32"/>
      <c r="L166" s="32"/>
      <c r="M166" s="32"/>
      <c r="N166" s="32"/>
      <c r="O166" s="32"/>
      <c r="P166" s="32"/>
      <c r="Q166" s="32"/>
      <c r="R166" s="32"/>
      <c r="S166" s="32"/>
      <c r="T166" s="32"/>
      <c r="U166" s="32"/>
      <c r="V166" s="32"/>
      <c r="W166" s="32"/>
      <c r="X166" s="32"/>
      <c r="Y166" s="32"/>
      <c r="Z166" s="32"/>
    </row>
    <row r="167" spans="1:26" ht="12.5" x14ac:dyDescent="0.25">
      <c r="A167" s="32"/>
      <c r="B167" s="32"/>
      <c r="C167" s="32"/>
      <c r="D167" s="32"/>
      <c r="E167" s="32"/>
      <c r="F167" s="31"/>
      <c r="G167" s="32"/>
      <c r="H167" s="32"/>
      <c r="I167" s="32"/>
      <c r="J167" s="32"/>
      <c r="K167" s="32"/>
      <c r="L167" s="32"/>
      <c r="M167" s="32"/>
      <c r="N167" s="32"/>
      <c r="O167" s="32"/>
      <c r="P167" s="32"/>
      <c r="Q167" s="32"/>
      <c r="R167" s="32"/>
      <c r="S167" s="32"/>
      <c r="T167" s="32"/>
      <c r="U167" s="32"/>
      <c r="V167" s="32"/>
      <c r="W167" s="32"/>
      <c r="X167" s="32"/>
      <c r="Y167" s="32"/>
      <c r="Z167" s="32"/>
    </row>
    <row r="168" spans="1:26" ht="12.5" x14ac:dyDescent="0.25">
      <c r="A168" s="32"/>
      <c r="B168" s="32"/>
      <c r="C168" s="32"/>
      <c r="D168" s="32"/>
      <c r="E168" s="32"/>
      <c r="F168" s="31"/>
      <c r="G168" s="32"/>
      <c r="H168" s="32"/>
      <c r="I168" s="32"/>
      <c r="J168" s="32"/>
      <c r="K168" s="32"/>
      <c r="L168" s="32"/>
      <c r="M168" s="32"/>
      <c r="N168" s="32"/>
      <c r="O168" s="32"/>
      <c r="P168" s="32"/>
      <c r="Q168" s="32"/>
      <c r="R168" s="32"/>
      <c r="S168" s="32"/>
      <c r="T168" s="32"/>
      <c r="U168" s="32"/>
      <c r="V168" s="32"/>
      <c r="W168" s="32"/>
      <c r="X168" s="32"/>
      <c r="Y168" s="32"/>
      <c r="Z168" s="32"/>
    </row>
    <row r="169" spans="1:26" ht="12.5" x14ac:dyDescent="0.25">
      <c r="A169" s="32"/>
      <c r="B169" s="32"/>
      <c r="C169" s="32"/>
      <c r="D169" s="32"/>
      <c r="E169" s="32"/>
      <c r="F169" s="31"/>
      <c r="G169" s="32"/>
      <c r="H169" s="32"/>
      <c r="I169" s="32"/>
      <c r="J169" s="32"/>
      <c r="K169" s="32"/>
      <c r="L169" s="32"/>
      <c r="M169" s="32"/>
      <c r="N169" s="32"/>
      <c r="O169" s="32"/>
      <c r="P169" s="32"/>
      <c r="Q169" s="32"/>
      <c r="R169" s="32"/>
      <c r="S169" s="32"/>
      <c r="T169" s="32"/>
      <c r="U169" s="32"/>
      <c r="V169" s="32"/>
      <c r="W169" s="32"/>
      <c r="X169" s="32"/>
      <c r="Y169" s="32"/>
      <c r="Z169" s="32"/>
    </row>
    <row r="170" spans="1:26" ht="12.5" x14ac:dyDescent="0.25">
      <c r="A170" s="32"/>
      <c r="B170" s="32"/>
      <c r="C170" s="32"/>
      <c r="D170" s="32"/>
      <c r="E170" s="32"/>
      <c r="F170" s="31"/>
      <c r="G170" s="32"/>
      <c r="H170" s="32"/>
      <c r="I170" s="32"/>
      <c r="J170" s="32"/>
      <c r="K170" s="32"/>
      <c r="L170" s="32"/>
      <c r="M170" s="32"/>
      <c r="N170" s="32"/>
      <c r="O170" s="32"/>
      <c r="P170" s="32"/>
      <c r="Q170" s="32"/>
      <c r="R170" s="32"/>
      <c r="S170" s="32"/>
      <c r="T170" s="32"/>
      <c r="U170" s="32"/>
      <c r="V170" s="32"/>
      <c r="W170" s="32"/>
      <c r="X170" s="32"/>
      <c r="Y170" s="32"/>
      <c r="Z170" s="32"/>
    </row>
    <row r="171" spans="1:26" ht="12.5" x14ac:dyDescent="0.25">
      <c r="A171" s="32"/>
      <c r="B171" s="32"/>
      <c r="C171" s="32"/>
      <c r="D171" s="32"/>
      <c r="E171" s="32"/>
      <c r="F171" s="31"/>
      <c r="G171" s="32"/>
      <c r="H171" s="32"/>
      <c r="I171" s="32"/>
      <c r="J171" s="32"/>
      <c r="K171" s="32"/>
      <c r="L171" s="32"/>
      <c r="M171" s="32"/>
      <c r="N171" s="32"/>
      <c r="O171" s="32"/>
      <c r="P171" s="32"/>
      <c r="Q171" s="32"/>
      <c r="R171" s="32"/>
      <c r="S171" s="32"/>
      <c r="T171" s="32"/>
      <c r="U171" s="32"/>
      <c r="V171" s="32"/>
      <c r="W171" s="32"/>
      <c r="X171" s="32"/>
      <c r="Y171" s="32"/>
      <c r="Z171" s="32"/>
    </row>
    <row r="172" spans="1:26" ht="12.5" x14ac:dyDescent="0.25">
      <c r="A172" s="32"/>
      <c r="B172" s="32"/>
      <c r="C172" s="32"/>
      <c r="D172" s="32"/>
      <c r="E172" s="32"/>
      <c r="F172" s="31"/>
      <c r="G172" s="32"/>
      <c r="H172" s="32"/>
      <c r="I172" s="32"/>
      <c r="J172" s="32"/>
      <c r="K172" s="32"/>
      <c r="L172" s="32"/>
      <c r="M172" s="32"/>
      <c r="N172" s="32"/>
      <c r="O172" s="32"/>
      <c r="P172" s="32"/>
      <c r="Q172" s="32"/>
      <c r="R172" s="32"/>
      <c r="S172" s="32"/>
      <c r="T172" s="32"/>
      <c r="U172" s="32"/>
      <c r="V172" s="32"/>
      <c r="W172" s="32"/>
      <c r="X172" s="32"/>
      <c r="Y172" s="32"/>
      <c r="Z172" s="32"/>
    </row>
    <row r="173" spans="1:26" ht="12.5" x14ac:dyDescent="0.25">
      <c r="A173" s="32"/>
      <c r="B173" s="32"/>
      <c r="C173" s="32"/>
      <c r="D173" s="32"/>
      <c r="E173" s="32"/>
      <c r="F173" s="31"/>
      <c r="G173" s="32"/>
      <c r="H173" s="32"/>
      <c r="I173" s="32"/>
      <c r="J173" s="32"/>
      <c r="K173" s="32"/>
      <c r="L173" s="32"/>
      <c r="M173" s="32"/>
      <c r="N173" s="32"/>
      <c r="O173" s="32"/>
      <c r="P173" s="32"/>
      <c r="Q173" s="32"/>
      <c r="R173" s="32"/>
      <c r="S173" s="32"/>
      <c r="T173" s="32"/>
      <c r="U173" s="32"/>
      <c r="V173" s="32"/>
      <c r="W173" s="32"/>
      <c r="X173" s="32"/>
      <c r="Y173" s="32"/>
      <c r="Z173" s="32"/>
    </row>
    <row r="174" spans="1:26" ht="12.5" x14ac:dyDescent="0.25">
      <c r="A174" s="32"/>
      <c r="B174" s="32"/>
      <c r="C174" s="32"/>
      <c r="D174" s="32"/>
      <c r="E174" s="32"/>
      <c r="F174" s="31"/>
      <c r="G174" s="32"/>
      <c r="H174" s="32"/>
      <c r="I174" s="32"/>
      <c r="J174" s="32"/>
      <c r="K174" s="32"/>
      <c r="L174" s="32"/>
      <c r="M174" s="32"/>
      <c r="N174" s="32"/>
      <c r="O174" s="32"/>
      <c r="P174" s="32"/>
      <c r="Q174" s="32"/>
      <c r="R174" s="32"/>
      <c r="S174" s="32"/>
      <c r="T174" s="32"/>
      <c r="U174" s="32"/>
      <c r="V174" s="32"/>
      <c r="W174" s="32"/>
      <c r="X174" s="32"/>
      <c r="Y174" s="32"/>
      <c r="Z174" s="32"/>
    </row>
    <row r="175" spans="1:26" ht="12.5" x14ac:dyDescent="0.25">
      <c r="A175" s="32"/>
      <c r="B175" s="32"/>
      <c r="C175" s="32"/>
      <c r="D175" s="32"/>
      <c r="E175" s="32"/>
      <c r="F175" s="31"/>
      <c r="G175" s="32"/>
      <c r="H175" s="32"/>
      <c r="I175" s="32"/>
      <c r="J175" s="32"/>
      <c r="K175" s="32"/>
      <c r="L175" s="32"/>
      <c r="M175" s="32"/>
      <c r="N175" s="32"/>
      <c r="O175" s="32"/>
      <c r="P175" s="32"/>
      <c r="Q175" s="32"/>
      <c r="R175" s="32"/>
      <c r="S175" s="32"/>
      <c r="T175" s="32"/>
      <c r="U175" s="32"/>
      <c r="V175" s="32"/>
      <c r="W175" s="32"/>
      <c r="X175" s="32"/>
      <c r="Y175" s="32"/>
      <c r="Z175" s="32"/>
    </row>
    <row r="176" spans="1:26" ht="12.5" x14ac:dyDescent="0.25">
      <c r="A176" s="32"/>
      <c r="B176" s="32"/>
      <c r="C176" s="32"/>
      <c r="D176" s="32"/>
      <c r="E176" s="32"/>
      <c r="F176" s="31"/>
      <c r="G176" s="32"/>
      <c r="H176" s="32"/>
      <c r="I176" s="32"/>
      <c r="J176" s="32"/>
      <c r="K176" s="32"/>
      <c r="L176" s="32"/>
      <c r="M176" s="32"/>
      <c r="N176" s="32"/>
      <c r="O176" s="32"/>
      <c r="P176" s="32"/>
      <c r="Q176" s="32"/>
      <c r="R176" s="32"/>
      <c r="S176" s="32"/>
      <c r="T176" s="32"/>
      <c r="U176" s="32"/>
      <c r="V176" s="32"/>
      <c r="W176" s="32"/>
      <c r="X176" s="32"/>
      <c r="Y176" s="32"/>
      <c r="Z176" s="32"/>
    </row>
    <row r="177" spans="1:26" ht="12.5" x14ac:dyDescent="0.25">
      <c r="A177" s="32"/>
      <c r="B177" s="32"/>
      <c r="C177" s="32"/>
      <c r="D177" s="32"/>
      <c r="E177" s="32"/>
      <c r="F177" s="31"/>
      <c r="G177" s="32"/>
      <c r="H177" s="32"/>
      <c r="I177" s="32"/>
      <c r="J177" s="32"/>
      <c r="K177" s="32"/>
      <c r="L177" s="32"/>
      <c r="M177" s="32"/>
      <c r="N177" s="32"/>
      <c r="O177" s="32"/>
      <c r="P177" s="32"/>
      <c r="Q177" s="32"/>
      <c r="R177" s="32"/>
      <c r="S177" s="32"/>
      <c r="T177" s="32"/>
      <c r="U177" s="32"/>
      <c r="V177" s="32"/>
      <c r="W177" s="32"/>
      <c r="X177" s="32"/>
      <c r="Y177" s="32"/>
      <c r="Z177" s="32"/>
    </row>
    <row r="178" spans="1:26" ht="12.5" x14ac:dyDescent="0.25">
      <c r="A178" s="32"/>
      <c r="B178" s="32"/>
      <c r="C178" s="32"/>
      <c r="D178" s="32"/>
      <c r="E178" s="32"/>
      <c r="F178" s="31"/>
      <c r="G178" s="32"/>
      <c r="H178" s="32"/>
      <c r="I178" s="32"/>
      <c r="J178" s="32"/>
      <c r="K178" s="32"/>
      <c r="L178" s="32"/>
      <c r="M178" s="32"/>
      <c r="N178" s="32"/>
      <c r="O178" s="32"/>
      <c r="P178" s="32"/>
      <c r="Q178" s="32"/>
      <c r="R178" s="32"/>
      <c r="S178" s="32"/>
      <c r="T178" s="32"/>
      <c r="U178" s="32"/>
      <c r="V178" s="32"/>
      <c r="W178" s="32"/>
      <c r="X178" s="32"/>
      <c r="Y178" s="32"/>
      <c r="Z178" s="32"/>
    </row>
    <row r="179" spans="1:26" ht="12.5" x14ac:dyDescent="0.25">
      <c r="A179" s="32"/>
      <c r="B179" s="32"/>
      <c r="C179" s="32"/>
      <c r="D179" s="32"/>
      <c r="E179" s="32"/>
      <c r="F179" s="31"/>
      <c r="G179" s="32"/>
      <c r="H179" s="32"/>
      <c r="I179" s="32"/>
      <c r="J179" s="32"/>
      <c r="K179" s="32"/>
      <c r="L179" s="32"/>
      <c r="M179" s="32"/>
      <c r="N179" s="32"/>
      <c r="O179" s="32"/>
      <c r="P179" s="32"/>
      <c r="Q179" s="32"/>
      <c r="R179" s="32"/>
      <c r="S179" s="32"/>
      <c r="T179" s="32"/>
      <c r="U179" s="32"/>
      <c r="V179" s="32"/>
      <c r="W179" s="32"/>
      <c r="X179" s="32"/>
      <c r="Y179" s="32"/>
      <c r="Z179" s="32"/>
    </row>
    <row r="180" spans="1:26" ht="12.5" x14ac:dyDescent="0.25">
      <c r="A180" s="32"/>
      <c r="B180" s="32"/>
      <c r="C180" s="32"/>
      <c r="D180" s="32"/>
      <c r="E180" s="32"/>
      <c r="F180" s="31"/>
      <c r="G180" s="32"/>
      <c r="H180" s="32"/>
      <c r="I180" s="32"/>
      <c r="J180" s="32"/>
      <c r="K180" s="32"/>
      <c r="L180" s="32"/>
      <c r="M180" s="32"/>
      <c r="N180" s="32"/>
      <c r="O180" s="32"/>
      <c r="P180" s="32"/>
      <c r="Q180" s="32"/>
      <c r="R180" s="32"/>
      <c r="S180" s="32"/>
      <c r="T180" s="32"/>
      <c r="U180" s="32"/>
      <c r="V180" s="32"/>
      <c r="W180" s="32"/>
      <c r="X180" s="32"/>
      <c r="Y180" s="32"/>
      <c r="Z180" s="32"/>
    </row>
    <row r="181" spans="1:26" ht="12.5" x14ac:dyDescent="0.25">
      <c r="A181" s="32"/>
      <c r="B181" s="32"/>
      <c r="C181" s="32"/>
      <c r="D181" s="32"/>
      <c r="E181" s="32"/>
      <c r="F181" s="31"/>
      <c r="G181" s="32"/>
      <c r="H181" s="32"/>
      <c r="I181" s="32"/>
      <c r="J181" s="32"/>
      <c r="K181" s="32"/>
      <c r="L181" s="32"/>
      <c r="M181" s="32"/>
      <c r="N181" s="32"/>
      <c r="O181" s="32"/>
      <c r="P181" s="32"/>
      <c r="Q181" s="32"/>
      <c r="R181" s="32"/>
      <c r="S181" s="32"/>
      <c r="T181" s="32"/>
      <c r="U181" s="32"/>
      <c r="V181" s="32"/>
      <c r="W181" s="32"/>
      <c r="X181" s="32"/>
      <c r="Y181" s="32"/>
      <c r="Z181" s="32"/>
    </row>
    <row r="182" spans="1:26" ht="12.5" x14ac:dyDescent="0.25">
      <c r="A182" s="32"/>
      <c r="B182" s="32"/>
      <c r="C182" s="32"/>
      <c r="D182" s="32"/>
      <c r="E182" s="32"/>
      <c r="F182" s="31"/>
      <c r="G182" s="32"/>
      <c r="H182" s="32"/>
      <c r="I182" s="32"/>
      <c r="J182" s="32"/>
      <c r="K182" s="32"/>
      <c r="L182" s="32"/>
      <c r="M182" s="32"/>
      <c r="N182" s="32"/>
      <c r="O182" s="32"/>
      <c r="P182" s="32"/>
      <c r="Q182" s="32"/>
      <c r="R182" s="32"/>
      <c r="S182" s="32"/>
      <c r="T182" s="32"/>
      <c r="U182" s="32"/>
      <c r="V182" s="32"/>
      <c r="W182" s="32"/>
      <c r="X182" s="32"/>
      <c r="Y182" s="32"/>
      <c r="Z182" s="32"/>
    </row>
    <row r="183" spans="1:26" ht="12.5" x14ac:dyDescent="0.25">
      <c r="A183" s="32"/>
      <c r="B183" s="32"/>
      <c r="C183" s="32"/>
      <c r="D183" s="32"/>
      <c r="E183" s="32"/>
      <c r="F183" s="31"/>
      <c r="G183" s="32"/>
      <c r="H183" s="32"/>
      <c r="I183" s="32"/>
      <c r="J183" s="32"/>
      <c r="K183" s="32"/>
      <c r="L183" s="32"/>
      <c r="M183" s="32"/>
      <c r="N183" s="32"/>
      <c r="O183" s="32"/>
      <c r="P183" s="32"/>
      <c r="Q183" s="32"/>
      <c r="R183" s="32"/>
      <c r="S183" s="32"/>
      <c r="T183" s="32"/>
      <c r="U183" s="32"/>
      <c r="V183" s="32"/>
      <c r="W183" s="32"/>
      <c r="X183" s="32"/>
      <c r="Y183" s="32"/>
      <c r="Z183" s="32"/>
    </row>
    <row r="184" spans="1:26" ht="12.5" x14ac:dyDescent="0.25">
      <c r="A184" s="32"/>
      <c r="B184" s="32"/>
      <c r="C184" s="32"/>
      <c r="D184" s="32"/>
      <c r="E184" s="32"/>
      <c r="F184" s="31"/>
      <c r="G184" s="32"/>
      <c r="H184" s="32"/>
      <c r="I184" s="32"/>
      <c r="J184" s="32"/>
      <c r="K184" s="32"/>
      <c r="L184" s="32"/>
      <c r="M184" s="32"/>
      <c r="N184" s="32"/>
      <c r="O184" s="32"/>
      <c r="P184" s="32"/>
      <c r="Q184" s="32"/>
      <c r="R184" s="32"/>
      <c r="S184" s="32"/>
      <c r="T184" s="32"/>
      <c r="U184" s="32"/>
      <c r="V184" s="32"/>
      <c r="W184" s="32"/>
      <c r="X184" s="32"/>
      <c r="Y184" s="32"/>
      <c r="Z184" s="32"/>
    </row>
    <row r="185" spans="1:26" ht="12.5" x14ac:dyDescent="0.25">
      <c r="A185" s="32"/>
      <c r="B185" s="32"/>
      <c r="C185" s="32"/>
      <c r="D185" s="32"/>
      <c r="E185" s="32"/>
      <c r="F185" s="31"/>
      <c r="G185" s="32"/>
      <c r="H185" s="32"/>
      <c r="I185" s="32"/>
      <c r="J185" s="32"/>
      <c r="K185" s="32"/>
      <c r="L185" s="32"/>
      <c r="M185" s="32"/>
      <c r="N185" s="32"/>
      <c r="O185" s="32"/>
      <c r="P185" s="32"/>
      <c r="Q185" s="32"/>
      <c r="R185" s="32"/>
      <c r="S185" s="32"/>
      <c r="T185" s="32"/>
      <c r="U185" s="32"/>
      <c r="V185" s="32"/>
      <c r="W185" s="32"/>
      <c r="X185" s="32"/>
      <c r="Y185" s="32"/>
      <c r="Z185" s="32"/>
    </row>
    <row r="186" spans="1:26" ht="12.5" x14ac:dyDescent="0.25">
      <c r="A186" s="32"/>
      <c r="B186" s="32"/>
      <c r="C186" s="32"/>
      <c r="D186" s="32"/>
      <c r="E186" s="32"/>
      <c r="F186" s="31"/>
      <c r="G186" s="32"/>
      <c r="H186" s="32"/>
      <c r="I186" s="32"/>
      <c r="J186" s="32"/>
      <c r="K186" s="32"/>
      <c r="L186" s="32"/>
      <c r="M186" s="32"/>
      <c r="N186" s="32"/>
      <c r="O186" s="32"/>
      <c r="P186" s="32"/>
      <c r="Q186" s="32"/>
      <c r="R186" s="32"/>
      <c r="S186" s="32"/>
      <c r="T186" s="32"/>
      <c r="U186" s="32"/>
      <c r="V186" s="32"/>
      <c r="W186" s="32"/>
      <c r="X186" s="32"/>
      <c r="Y186" s="32"/>
      <c r="Z186" s="32"/>
    </row>
    <row r="187" spans="1:26" ht="12.5" x14ac:dyDescent="0.25">
      <c r="A187" s="32"/>
      <c r="B187" s="32"/>
      <c r="C187" s="32"/>
      <c r="D187" s="32"/>
      <c r="E187" s="32"/>
      <c r="F187" s="31"/>
      <c r="G187" s="32"/>
      <c r="H187" s="32"/>
      <c r="I187" s="32"/>
      <c r="J187" s="32"/>
      <c r="K187" s="32"/>
      <c r="L187" s="32"/>
      <c r="M187" s="32"/>
      <c r="N187" s="32"/>
      <c r="O187" s="32"/>
      <c r="P187" s="32"/>
      <c r="Q187" s="32"/>
      <c r="R187" s="32"/>
      <c r="S187" s="32"/>
      <c r="T187" s="32"/>
      <c r="U187" s="32"/>
      <c r="V187" s="32"/>
      <c r="W187" s="32"/>
      <c r="X187" s="32"/>
      <c r="Y187" s="32"/>
      <c r="Z187" s="32"/>
    </row>
    <row r="188" spans="1:26" ht="12.5" x14ac:dyDescent="0.25">
      <c r="A188" s="32"/>
      <c r="B188" s="32"/>
      <c r="C188" s="32"/>
      <c r="D188" s="32"/>
      <c r="E188" s="32"/>
      <c r="F188" s="31"/>
      <c r="G188" s="32"/>
      <c r="H188" s="32"/>
      <c r="I188" s="32"/>
      <c r="J188" s="32"/>
      <c r="K188" s="32"/>
      <c r="L188" s="32"/>
      <c r="M188" s="32"/>
      <c r="N188" s="32"/>
      <c r="O188" s="32"/>
      <c r="P188" s="32"/>
      <c r="Q188" s="32"/>
      <c r="R188" s="32"/>
      <c r="S188" s="32"/>
      <c r="T188" s="32"/>
      <c r="U188" s="32"/>
      <c r="V188" s="32"/>
      <c r="W188" s="32"/>
      <c r="X188" s="32"/>
      <c r="Y188" s="32"/>
      <c r="Z188" s="32"/>
    </row>
    <row r="189" spans="1:26" ht="12.5" x14ac:dyDescent="0.25">
      <c r="A189" s="32"/>
      <c r="B189" s="32"/>
      <c r="C189" s="32"/>
      <c r="D189" s="32"/>
      <c r="E189" s="32"/>
      <c r="F189" s="31"/>
      <c r="G189" s="32"/>
      <c r="H189" s="32"/>
      <c r="I189" s="32"/>
      <c r="J189" s="32"/>
      <c r="K189" s="32"/>
      <c r="L189" s="32"/>
      <c r="M189" s="32"/>
      <c r="N189" s="32"/>
      <c r="O189" s="32"/>
      <c r="P189" s="32"/>
      <c r="Q189" s="32"/>
      <c r="R189" s="32"/>
      <c r="S189" s="32"/>
      <c r="T189" s="32"/>
      <c r="U189" s="32"/>
      <c r="V189" s="32"/>
      <c r="W189" s="32"/>
      <c r="X189" s="32"/>
      <c r="Y189" s="32"/>
      <c r="Z189" s="32"/>
    </row>
    <row r="190" spans="1:26" ht="12.5" x14ac:dyDescent="0.25">
      <c r="A190" s="32"/>
      <c r="B190" s="32"/>
      <c r="C190" s="32"/>
      <c r="D190" s="32"/>
      <c r="E190" s="32"/>
      <c r="F190" s="31"/>
      <c r="G190" s="32"/>
      <c r="H190" s="32"/>
      <c r="I190" s="32"/>
      <c r="J190" s="32"/>
      <c r="K190" s="32"/>
      <c r="L190" s="32"/>
      <c r="M190" s="32"/>
      <c r="N190" s="32"/>
      <c r="O190" s="32"/>
      <c r="P190" s="32"/>
      <c r="Q190" s="32"/>
      <c r="R190" s="32"/>
      <c r="S190" s="32"/>
      <c r="T190" s="32"/>
      <c r="U190" s="32"/>
      <c r="V190" s="32"/>
      <c r="W190" s="32"/>
      <c r="X190" s="32"/>
      <c r="Y190" s="32"/>
      <c r="Z190" s="32"/>
    </row>
    <row r="191" spans="1:26" ht="12.5" x14ac:dyDescent="0.25">
      <c r="A191" s="32"/>
      <c r="B191" s="32"/>
      <c r="C191" s="32"/>
      <c r="D191" s="32"/>
      <c r="E191" s="32"/>
      <c r="F191" s="31"/>
      <c r="G191" s="32"/>
      <c r="H191" s="32"/>
      <c r="I191" s="32"/>
      <c r="J191" s="32"/>
      <c r="K191" s="32"/>
      <c r="L191" s="32"/>
      <c r="M191" s="32"/>
      <c r="N191" s="32"/>
      <c r="O191" s="32"/>
      <c r="P191" s="32"/>
      <c r="Q191" s="32"/>
      <c r="R191" s="32"/>
      <c r="S191" s="32"/>
      <c r="T191" s="32"/>
      <c r="U191" s="32"/>
      <c r="V191" s="32"/>
      <c r="W191" s="32"/>
      <c r="X191" s="32"/>
      <c r="Y191" s="32"/>
      <c r="Z191" s="32"/>
    </row>
    <row r="192" spans="1:26" ht="12.5" x14ac:dyDescent="0.25">
      <c r="A192" s="32"/>
      <c r="B192" s="32"/>
      <c r="C192" s="32"/>
      <c r="D192" s="32"/>
      <c r="E192" s="32"/>
      <c r="F192" s="31"/>
      <c r="G192" s="32"/>
      <c r="H192" s="32"/>
      <c r="I192" s="32"/>
      <c r="J192" s="32"/>
      <c r="K192" s="32"/>
      <c r="L192" s="32"/>
      <c r="M192" s="32"/>
      <c r="N192" s="32"/>
      <c r="O192" s="32"/>
      <c r="P192" s="32"/>
      <c r="Q192" s="32"/>
      <c r="R192" s="32"/>
      <c r="S192" s="32"/>
      <c r="T192" s="32"/>
      <c r="U192" s="32"/>
      <c r="V192" s="32"/>
      <c r="W192" s="32"/>
      <c r="X192" s="32"/>
      <c r="Y192" s="32"/>
      <c r="Z192" s="32"/>
    </row>
    <row r="193" spans="1:26" ht="12.5" x14ac:dyDescent="0.25">
      <c r="A193" s="32"/>
      <c r="B193" s="32"/>
      <c r="C193" s="32"/>
      <c r="D193" s="32"/>
      <c r="E193" s="32"/>
      <c r="F193" s="31"/>
      <c r="G193" s="32"/>
      <c r="H193" s="32"/>
      <c r="I193" s="32"/>
      <c r="J193" s="32"/>
      <c r="K193" s="32"/>
      <c r="L193" s="32"/>
      <c r="M193" s="32"/>
      <c r="N193" s="32"/>
      <c r="O193" s="32"/>
      <c r="P193" s="32"/>
      <c r="Q193" s="32"/>
      <c r="R193" s="32"/>
      <c r="S193" s="32"/>
      <c r="T193" s="32"/>
      <c r="U193" s="32"/>
      <c r="V193" s="32"/>
      <c r="W193" s="32"/>
      <c r="X193" s="32"/>
      <c r="Y193" s="32"/>
      <c r="Z193" s="32"/>
    </row>
    <row r="194" spans="1:26" ht="12.5" x14ac:dyDescent="0.25">
      <c r="A194" s="32"/>
      <c r="B194" s="32"/>
      <c r="C194" s="32"/>
      <c r="D194" s="32"/>
      <c r="E194" s="32"/>
      <c r="F194" s="31"/>
      <c r="G194" s="32"/>
      <c r="H194" s="32"/>
      <c r="I194" s="32"/>
      <c r="J194" s="32"/>
      <c r="K194" s="32"/>
      <c r="L194" s="32"/>
      <c r="M194" s="32"/>
      <c r="N194" s="32"/>
      <c r="O194" s="32"/>
      <c r="P194" s="32"/>
      <c r="Q194" s="32"/>
      <c r="R194" s="32"/>
      <c r="S194" s="32"/>
      <c r="T194" s="32"/>
      <c r="U194" s="32"/>
      <c r="V194" s="32"/>
      <c r="W194" s="32"/>
      <c r="X194" s="32"/>
      <c r="Y194" s="32"/>
      <c r="Z194" s="32"/>
    </row>
    <row r="195" spans="1:26" ht="12.5" x14ac:dyDescent="0.25">
      <c r="A195" s="32"/>
      <c r="B195" s="32"/>
      <c r="C195" s="32"/>
      <c r="D195" s="32"/>
      <c r="E195" s="32"/>
      <c r="F195" s="31"/>
      <c r="G195" s="32"/>
      <c r="H195" s="32"/>
      <c r="I195" s="32"/>
      <c r="J195" s="32"/>
      <c r="K195" s="32"/>
      <c r="L195" s="32"/>
      <c r="M195" s="32"/>
      <c r="N195" s="32"/>
      <c r="O195" s="32"/>
      <c r="P195" s="32"/>
      <c r="Q195" s="32"/>
      <c r="R195" s="32"/>
      <c r="S195" s="32"/>
      <c r="T195" s="32"/>
      <c r="U195" s="32"/>
      <c r="V195" s="32"/>
      <c r="W195" s="32"/>
      <c r="X195" s="32"/>
      <c r="Y195" s="32"/>
      <c r="Z195" s="32"/>
    </row>
    <row r="196" spans="1:26" ht="12.5" x14ac:dyDescent="0.25">
      <c r="A196" s="32"/>
      <c r="B196" s="32"/>
      <c r="C196" s="32"/>
      <c r="D196" s="32"/>
      <c r="E196" s="32"/>
      <c r="F196" s="31"/>
      <c r="G196" s="32"/>
      <c r="H196" s="32"/>
      <c r="I196" s="32"/>
      <c r="J196" s="32"/>
      <c r="K196" s="32"/>
      <c r="L196" s="32"/>
      <c r="M196" s="32"/>
      <c r="N196" s="32"/>
      <c r="O196" s="32"/>
      <c r="P196" s="32"/>
      <c r="Q196" s="32"/>
      <c r="R196" s="32"/>
      <c r="S196" s="32"/>
      <c r="T196" s="32"/>
      <c r="U196" s="32"/>
      <c r="V196" s="32"/>
      <c r="W196" s="32"/>
      <c r="X196" s="32"/>
      <c r="Y196" s="32"/>
      <c r="Z196" s="32"/>
    </row>
    <row r="197" spans="1:26" ht="12.5" x14ac:dyDescent="0.25">
      <c r="A197" s="32"/>
      <c r="B197" s="32"/>
      <c r="C197" s="32"/>
      <c r="D197" s="32"/>
      <c r="E197" s="32"/>
      <c r="F197" s="31"/>
      <c r="G197" s="32"/>
      <c r="H197" s="32"/>
      <c r="I197" s="32"/>
      <c r="J197" s="32"/>
      <c r="K197" s="32"/>
      <c r="L197" s="32"/>
      <c r="M197" s="32"/>
      <c r="N197" s="32"/>
      <c r="O197" s="32"/>
      <c r="P197" s="32"/>
      <c r="Q197" s="32"/>
      <c r="R197" s="32"/>
      <c r="S197" s="32"/>
      <c r="T197" s="32"/>
      <c r="U197" s="32"/>
      <c r="V197" s="32"/>
      <c r="W197" s="32"/>
      <c r="X197" s="32"/>
      <c r="Y197" s="32"/>
      <c r="Z197" s="32"/>
    </row>
    <row r="198" spans="1:26" ht="12.5" x14ac:dyDescent="0.25">
      <c r="A198" s="32"/>
      <c r="B198" s="32"/>
      <c r="C198" s="32"/>
      <c r="D198" s="32"/>
      <c r="E198" s="32"/>
      <c r="F198" s="31"/>
      <c r="G198" s="32"/>
      <c r="H198" s="32"/>
      <c r="I198" s="32"/>
      <c r="J198" s="32"/>
      <c r="K198" s="32"/>
      <c r="L198" s="32"/>
      <c r="M198" s="32"/>
      <c r="N198" s="32"/>
      <c r="O198" s="32"/>
      <c r="P198" s="32"/>
      <c r="Q198" s="32"/>
      <c r="R198" s="32"/>
      <c r="S198" s="32"/>
      <c r="T198" s="32"/>
      <c r="U198" s="32"/>
      <c r="V198" s="32"/>
      <c r="W198" s="32"/>
      <c r="X198" s="32"/>
      <c r="Y198" s="32"/>
      <c r="Z198" s="32"/>
    </row>
    <row r="199" spans="1:26" ht="12.5" x14ac:dyDescent="0.25">
      <c r="A199" s="32"/>
      <c r="B199" s="32"/>
      <c r="C199" s="32"/>
      <c r="D199" s="32"/>
      <c r="E199" s="32"/>
      <c r="F199" s="31"/>
      <c r="G199" s="32"/>
      <c r="H199" s="32"/>
      <c r="I199" s="32"/>
      <c r="J199" s="32"/>
      <c r="K199" s="32"/>
      <c r="L199" s="32"/>
      <c r="M199" s="32"/>
      <c r="N199" s="32"/>
      <c r="O199" s="32"/>
      <c r="P199" s="32"/>
      <c r="Q199" s="32"/>
      <c r="R199" s="32"/>
      <c r="S199" s="32"/>
      <c r="T199" s="32"/>
      <c r="U199" s="32"/>
      <c r="V199" s="32"/>
      <c r="W199" s="32"/>
      <c r="X199" s="32"/>
      <c r="Y199" s="32"/>
      <c r="Z199" s="32"/>
    </row>
    <row r="200" spans="1:26" ht="12.5" x14ac:dyDescent="0.25">
      <c r="A200" s="32"/>
      <c r="B200" s="32"/>
      <c r="C200" s="32"/>
      <c r="D200" s="32"/>
      <c r="E200" s="32"/>
      <c r="F200" s="31"/>
      <c r="G200" s="32"/>
      <c r="H200" s="32"/>
      <c r="I200" s="32"/>
      <c r="J200" s="32"/>
      <c r="K200" s="32"/>
      <c r="L200" s="32"/>
      <c r="M200" s="32"/>
      <c r="N200" s="32"/>
      <c r="O200" s="32"/>
      <c r="P200" s="32"/>
      <c r="Q200" s="32"/>
      <c r="R200" s="32"/>
      <c r="S200" s="32"/>
      <c r="T200" s="32"/>
      <c r="U200" s="32"/>
      <c r="V200" s="32"/>
      <c r="W200" s="32"/>
      <c r="X200" s="32"/>
      <c r="Y200" s="32"/>
      <c r="Z200" s="32"/>
    </row>
    <row r="201" spans="1:26" ht="12.5" x14ac:dyDescent="0.25">
      <c r="A201" s="32"/>
      <c r="B201" s="32"/>
      <c r="C201" s="32"/>
      <c r="D201" s="32"/>
      <c r="E201" s="32"/>
      <c r="F201" s="31"/>
      <c r="G201" s="32"/>
      <c r="H201" s="32"/>
      <c r="I201" s="32"/>
      <c r="J201" s="32"/>
      <c r="K201" s="32"/>
      <c r="L201" s="32"/>
      <c r="M201" s="32"/>
      <c r="N201" s="32"/>
      <c r="O201" s="32"/>
      <c r="P201" s="32"/>
      <c r="Q201" s="32"/>
      <c r="R201" s="32"/>
      <c r="S201" s="32"/>
      <c r="T201" s="32"/>
      <c r="U201" s="32"/>
      <c r="V201" s="32"/>
      <c r="W201" s="32"/>
      <c r="X201" s="32"/>
      <c r="Y201" s="32"/>
      <c r="Z201" s="32"/>
    </row>
    <row r="202" spans="1:26" ht="12.5" x14ac:dyDescent="0.25">
      <c r="A202" s="32"/>
      <c r="B202" s="32"/>
      <c r="C202" s="32"/>
      <c r="D202" s="32"/>
      <c r="E202" s="32"/>
      <c r="F202" s="31"/>
      <c r="G202" s="32"/>
      <c r="H202" s="32"/>
      <c r="I202" s="32"/>
      <c r="J202" s="32"/>
      <c r="K202" s="32"/>
      <c r="L202" s="32"/>
      <c r="M202" s="32"/>
      <c r="N202" s="32"/>
      <c r="O202" s="32"/>
      <c r="P202" s="32"/>
      <c r="Q202" s="32"/>
      <c r="R202" s="32"/>
      <c r="S202" s="32"/>
      <c r="T202" s="32"/>
      <c r="U202" s="32"/>
      <c r="V202" s="32"/>
      <c r="W202" s="32"/>
      <c r="X202" s="32"/>
      <c r="Y202" s="32"/>
      <c r="Z202" s="32"/>
    </row>
    <row r="203" spans="1:26" ht="12.5" x14ac:dyDescent="0.25">
      <c r="A203" s="32"/>
      <c r="B203" s="32"/>
      <c r="C203" s="32"/>
      <c r="D203" s="32"/>
      <c r="E203" s="32"/>
      <c r="F203" s="31"/>
      <c r="G203" s="32"/>
      <c r="H203" s="32"/>
      <c r="I203" s="32"/>
      <c r="J203" s="32"/>
      <c r="K203" s="32"/>
      <c r="L203" s="32"/>
      <c r="M203" s="32"/>
      <c r="N203" s="32"/>
      <c r="O203" s="32"/>
      <c r="P203" s="32"/>
      <c r="Q203" s="32"/>
      <c r="R203" s="32"/>
      <c r="S203" s="32"/>
      <c r="T203" s="32"/>
      <c r="U203" s="32"/>
      <c r="V203" s="32"/>
      <c r="W203" s="32"/>
      <c r="X203" s="32"/>
      <c r="Y203" s="32"/>
      <c r="Z203" s="32"/>
    </row>
    <row r="204" spans="1:26" ht="12.5" x14ac:dyDescent="0.25">
      <c r="A204" s="32"/>
      <c r="B204" s="32"/>
      <c r="C204" s="32"/>
      <c r="D204" s="32"/>
      <c r="E204" s="32"/>
      <c r="F204" s="31"/>
      <c r="G204" s="32"/>
      <c r="H204" s="32"/>
      <c r="I204" s="32"/>
      <c r="J204" s="32"/>
      <c r="K204" s="32"/>
      <c r="L204" s="32"/>
      <c r="M204" s="32"/>
      <c r="N204" s="32"/>
      <c r="O204" s="32"/>
      <c r="P204" s="32"/>
      <c r="Q204" s="32"/>
      <c r="R204" s="32"/>
      <c r="S204" s="32"/>
      <c r="T204" s="32"/>
      <c r="U204" s="32"/>
      <c r="V204" s="32"/>
      <c r="W204" s="32"/>
      <c r="X204" s="32"/>
      <c r="Y204" s="32"/>
      <c r="Z204" s="32"/>
    </row>
    <row r="205" spans="1:26" ht="12.5" x14ac:dyDescent="0.25">
      <c r="A205" s="32"/>
      <c r="B205" s="32"/>
      <c r="C205" s="32"/>
      <c r="D205" s="32"/>
      <c r="E205" s="32"/>
      <c r="F205" s="31"/>
      <c r="G205" s="32"/>
      <c r="H205" s="32"/>
      <c r="I205" s="32"/>
      <c r="J205" s="32"/>
      <c r="K205" s="32"/>
      <c r="L205" s="32"/>
      <c r="M205" s="32"/>
      <c r="N205" s="32"/>
      <c r="O205" s="32"/>
      <c r="P205" s="32"/>
      <c r="Q205" s="32"/>
      <c r="R205" s="32"/>
      <c r="S205" s="32"/>
      <c r="T205" s="32"/>
      <c r="U205" s="32"/>
      <c r="V205" s="32"/>
      <c r="W205" s="32"/>
      <c r="X205" s="32"/>
      <c r="Y205" s="32"/>
      <c r="Z205" s="32"/>
    </row>
    <row r="206" spans="1:26" ht="12.5" x14ac:dyDescent="0.25">
      <c r="A206" s="32"/>
      <c r="B206" s="32"/>
      <c r="C206" s="32"/>
      <c r="D206" s="32"/>
      <c r="E206" s="32"/>
      <c r="F206" s="31"/>
      <c r="G206" s="32"/>
      <c r="H206" s="32"/>
      <c r="I206" s="32"/>
      <c r="J206" s="32"/>
      <c r="K206" s="32"/>
      <c r="L206" s="32"/>
      <c r="M206" s="32"/>
      <c r="N206" s="32"/>
      <c r="O206" s="32"/>
      <c r="P206" s="32"/>
      <c r="Q206" s="32"/>
      <c r="R206" s="32"/>
      <c r="S206" s="32"/>
      <c r="T206" s="32"/>
      <c r="U206" s="32"/>
      <c r="V206" s="32"/>
      <c r="W206" s="32"/>
      <c r="X206" s="32"/>
      <c r="Y206" s="32"/>
      <c r="Z206" s="32"/>
    </row>
    <row r="207" spans="1:26" ht="12.5" x14ac:dyDescent="0.25">
      <c r="A207" s="32"/>
      <c r="B207" s="32"/>
      <c r="C207" s="32"/>
      <c r="D207" s="32"/>
      <c r="E207" s="32"/>
      <c r="F207" s="31"/>
      <c r="G207" s="32"/>
      <c r="H207" s="32"/>
      <c r="I207" s="32"/>
      <c r="J207" s="32"/>
      <c r="K207" s="32"/>
      <c r="L207" s="32"/>
      <c r="M207" s="32"/>
      <c r="N207" s="32"/>
      <c r="O207" s="32"/>
      <c r="P207" s="32"/>
      <c r="Q207" s="32"/>
      <c r="R207" s="32"/>
      <c r="S207" s="32"/>
      <c r="T207" s="32"/>
      <c r="U207" s="32"/>
      <c r="V207" s="32"/>
      <c r="W207" s="32"/>
      <c r="X207" s="32"/>
      <c r="Y207" s="32"/>
      <c r="Z207" s="32"/>
    </row>
    <row r="208" spans="1:26" ht="12.5" x14ac:dyDescent="0.25">
      <c r="A208" s="32"/>
      <c r="B208" s="32"/>
      <c r="C208" s="32"/>
      <c r="D208" s="32"/>
      <c r="E208" s="32"/>
      <c r="F208" s="31"/>
      <c r="G208" s="32"/>
      <c r="H208" s="32"/>
      <c r="I208" s="32"/>
      <c r="J208" s="32"/>
      <c r="K208" s="32"/>
      <c r="L208" s="32"/>
      <c r="M208" s="32"/>
      <c r="N208" s="32"/>
      <c r="O208" s="32"/>
      <c r="P208" s="32"/>
      <c r="Q208" s="32"/>
      <c r="R208" s="32"/>
      <c r="S208" s="32"/>
      <c r="T208" s="32"/>
      <c r="U208" s="32"/>
      <c r="V208" s="32"/>
      <c r="W208" s="32"/>
      <c r="X208" s="32"/>
      <c r="Y208" s="32"/>
      <c r="Z208" s="32"/>
    </row>
    <row r="209" spans="1:26" ht="12.5" x14ac:dyDescent="0.25">
      <c r="A209" s="32"/>
      <c r="B209" s="32"/>
      <c r="C209" s="32"/>
      <c r="D209" s="32"/>
      <c r="E209" s="32"/>
      <c r="F209" s="31"/>
      <c r="G209" s="32"/>
      <c r="H209" s="32"/>
      <c r="I209" s="32"/>
      <c r="J209" s="32"/>
      <c r="K209" s="32"/>
      <c r="L209" s="32"/>
      <c r="M209" s="32"/>
      <c r="N209" s="32"/>
      <c r="O209" s="32"/>
      <c r="P209" s="32"/>
      <c r="Q209" s="32"/>
      <c r="R209" s="32"/>
      <c r="S209" s="32"/>
      <c r="T209" s="32"/>
      <c r="U209" s="32"/>
      <c r="V209" s="32"/>
      <c r="W209" s="32"/>
      <c r="X209" s="32"/>
      <c r="Y209" s="32"/>
      <c r="Z209" s="32"/>
    </row>
    <row r="210" spans="1:26" ht="12.5" x14ac:dyDescent="0.25">
      <c r="A210" s="32"/>
      <c r="B210" s="32"/>
      <c r="C210" s="32"/>
      <c r="D210" s="32"/>
      <c r="E210" s="32"/>
      <c r="F210" s="31"/>
      <c r="G210" s="32"/>
      <c r="H210" s="32"/>
      <c r="I210" s="32"/>
      <c r="J210" s="32"/>
      <c r="K210" s="32"/>
      <c r="L210" s="32"/>
      <c r="M210" s="32"/>
      <c r="N210" s="32"/>
      <c r="O210" s="32"/>
      <c r="P210" s="32"/>
      <c r="Q210" s="32"/>
      <c r="R210" s="32"/>
      <c r="S210" s="32"/>
      <c r="T210" s="32"/>
      <c r="U210" s="32"/>
      <c r="V210" s="32"/>
      <c r="W210" s="32"/>
      <c r="X210" s="32"/>
      <c r="Y210" s="32"/>
      <c r="Z210" s="32"/>
    </row>
    <row r="211" spans="1:26" ht="12.5" x14ac:dyDescent="0.25">
      <c r="A211" s="32"/>
      <c r="B211" s="32"/>
      <c r="C211" s="32"/>
      <c r="D211" s="32"/>
      <c r="E211" s="32"/>
      <c r="F211" s="31"/>
      <c r="G211" s="32"/>
      <c r="H211" s="32"/>
      <c r="I211" s="32"/>
      <c r="J211" s="32"/>
      <c r="K211" s="32"/>
      <c r="L211" s="32"/>
      <c r="M211" s="32"/>
      <c r="N211" s="32"/>
      <c r="O211" s="32"/>
      <c r="P211" s="32"/>
      <c r="Q211" s="32"/>
      <c r="R211" s="32"/>
      <c r="S211" s="32"/>
      <c r="T211" s="32"/>
      <c r="U211" s="32"/>
      <c r="V211" s="32"/>
      <c r="W211" s="32"/>
      <c r="X211" s="32"/>
      <c r="Y211" s="32"/>
      <c r="Z211" s="32"/>
    </row>
    <row r="212" spans="1:26" ht="12.5" x14ac:dyDescent="0.25">
      <c r="A212" s="32"/>
      <c r="B212" s="32"/>
      <c r="C212" s="32"/>
      <c r="D212" s="32"/>
      <c r="E212" s="32"/>
      <c r="F212" s="31"/>
      <c r="G212" s="32"/>
      <c r="H212" s="32"/>
      <c r="I212" s="32"/>
      <c r="J212" s="32"/>
      <c r="K212" s="32"/>
      <c r="L212" s="32"/>
      <c r="M212" s="32"/>
      <c r="N212" s="32"/>
      <c r="O212" s="32"/>
      <c r="P212" s="32"/>
      <c r="Q212" s="32"/>
      <c r="R212" s="32"/>
      <c r="S212" s="32"/>
      <c r="T212" s="32"/>
      <c r="U212" s="32"/>
      <c r="V212" s="32"/>
      <c r="W212" s="32"/>
      <c r="X212" s="32"/>
      <c r="Y212" s="32"/>
      <c r="Z212" s="32"/>
    </row>
    <row r="213" spans="1:26" ht="12.5" x14ac:dyDescent="0.25">
      <c r="A213" s="32"/>
      <c r="B213" s="32"/>
      <c r="C213" s="32"/>
      <c r="D213" s="32"/>
      <c r="E213" s="32"/>
      <c r="F213" s="31"/>
      <c r="G213" s="32"/>
      <c r="H213" s="32"/>
      <c r="I213" s="32"/>
      <c r="J213" s="32"/>
      <c r="K213" s="32"/>
      <c r="L213" s="32"/>
      <c r="M213" s="32"/>
      <c r="N213" s="32"/>
      <c r="O213" s="32"/>
      <c r="P213" s="32"/>
      <c r="Q213" s="32"/>
      <c r="R213" s="32"/>
      <c r="S213" s="32"/>
      <c r="T213" s="32"/>
      <c r="U213" s="32"/>
      <c r="V213" s="32"/>
      <c r="W213" s="32"/>
      <c r="X213" s="32"/>
      <c r="Y213" s="32"/>
      <c r="Z213" s="32"/>
    </row>
    <row r="214" spans="1:26" ht="12.5" x14ac:dyDescent="0.25">
      <c r="A214" s="32"/>
      <c r="B214" s="32"/>
      <c r="C214" s="32"/>
      <c r="D214" s="32"/>
      <c r="E214" s="32"/>
      <c r="F214" s="31"/>
      <c r="G214" s="32"/>
      <c r="H214" s="32"/>
      <c r="I214" s="32"/>
      <c r="J214" s="32"/>
      <c r="K214" s="32"/>
      <c r="L214" s="32"/>
      <c r="M214" s="32"/>
      <c r="N214" s="32"/>
      <c r="O214" s="32"/>
      <c r="P214" s="32"/>
      <c r="Q214" s="32"/>
      <c r="R214" s="32"/>
      <c r="S214" s="32"/>
      <c r="T214" s="32"/>
      <c r="U214" s="32"/>
      <c r="V214" s="32"/>
      <c r="W214" s="32"/>
      <c r="X214" s="32"/>
      <c r="Y214" s="32"/>
      <c r="Z214" s="32"/>
    </row>
    <row r="215" spans="1:26" ht="12.5" x14ac:dyDescent="0.25">
      <c r="A215" s="32"/>
      <c r="B215" s="32"/>
      <c r="C215" s="32"/>
      <c r="D215" s="32"/>
      <c r="E215" s="32"/>
      <c r="F215" s="31"/>
      <c r="G215" s="32"/>
      <c r="H215" s="32"/>
      <c r="I215" s="32"/>
      <c r="J215" s="32"/>
      <c r="K215" s="32"/>
      <c r="L215" s="32"/>
      <c r="M215" s="32"/>
      <c r="N215" s="32"/>
      <c r="O215" s="32"/>
      <c r="P215" s="32"/>
      <c r="Q215" s="32"/>
      <c r="R215" s="32"/>
      <c r="S215" s="32"/>
      <c r="T215" s="32"/>
      <c r="U215" s="32"/>
      <c r="V215" s="32"/>
      <c r="W215" s="32"/>
      <c r="X215" s="32"/>
      <c r="Y215" s="32"/>
      <c r="Z215" s="32"/>
    </row>
    <row r="216" spans="1:26" ht="12.5" x14ac:dyDescent="0.25">
      <c r="A216" s="32"/>
      <c r="B216" s="32"/>
      <c r="C216" s="32"/>
      <c r="D216" s="32"/>
      <c r="E216" s="32"/>
      <c r="F216" s="31"/>
      <c r="G216" s="32"/>
      <c r="H216" s="32"/>
      <c r="I216" s="32"/>
      <c r="J216" s="32"/>
      <c r="K216" s="32"/>
      <c r="L216" s="32"/>
      <c r="M216" s="32"/>
      <c r="N216" s="32"/>
      <c r="O216" s="32"/>
      <c r="P216" s="32"/>
      <c r="Q216" s="32"/>
      <c r="R216" s="32"/>
      <c r="S216" s="32"/>
      <c r="T216" s="32"/>
      <c r="U216" s="32"/>
      <c r="V216" s="32"/>
      <c r="W216" s="32"/>
      <c r="X216" s="32"/>
      <c r="Y216" s="32"/>
      <c r="Z216" s="32"/>
    </row>
    <row r="217" spans="1:26" ht="12.5" x14ac:dyDescent="0.25">
      <c r="A217" s="32"/>
      <c r="B217" s="32"/>
      <c r="C217" s="32"/>
      <c r="D217" s="32"/>
      <c r="E217" s="32"/>
      <c r="F217" s="31"/>
      <c r="G217" s="32"/>
      <c r="H217" s="32"/>
      <c r="I217" s="32"/>
      <c r="J217" s="32"/>
      <c r="K217" s="32"/>
      <c r="L217" s="32"/>
      <c r="M217" s="32"/>
      <c r="N217" s="32"/>
      <c r="O217" s="32"/>
      <c r="P217" s="32"/>
      <c r="Q217" s="32"/>
      <c r="R217" s="32"/>
      <c r="S217" s="32"/>
      <c r="T217" s="32"/>
      <c r="U217" s="32"/>
      <c r="V217" s="32"/>
      <c r="W217" s="32"/>
      <c r="X217" s="32"/>
      <c r="Y217" s="32"/>
      <c r="Z217" s="32"/>
    </row>
    <row r="218" spans="1:26" ht="12.5" x14ac:dyDescent="0.25">
      <c r="A218" s="32"/>
      <c r="B218" s="32"/>
      <c r="C218" s="32"/>
      <c r="D218" s="32"/>
      <c r="E218" s="32"/>
      <c r="F218" s="31"/>
      <c r="G218" s="32"/>
      <c r="H218" s="32"/>
      <c r="I218" s="32"/>
      <c r="J218" s="32"/>
      <c r="K218" s="32"/>
      <c r="L218" s="32"/>
      <c r="M218" s="32"/>
      <c r="N218" s="32"/>
      <c r="O218" s="32"/>
      <c r="P218" s="32"/>
      <c r="Q218" s="32"/>
      <c r="R218" s="32"/>
      <c r="S218" s="32"/>
      <c r="T218" s="32"/>
      <c r="U218" s="32"/>
      <c r="V218" s="32"/>
      <c r="W218" s="32"/>
      <c r="X218" s="32"/>
      <c r="Y218" s="32"/>
      <c r="Z218" s="32"/>
    </row>
    <row r="219" spans="1:26" ht="12.5" x14ac:dyDescent="0.25">
      <c r="A219" s="32"/>
      <c r="B219" s="32"/>
      <c r="C219" s="32"/>
      <c r="D219" s="32"/>
      <c r="E219" s="32"/>
      <c r="F219" s="31"/>
      <c r="G219" s="32"/>
      <c r="H219" s="32"/>
      <c r="I219" s="32"/>
      <c r="J219" s="32"/>
      <c r="K219" s="32"/>
      <c r="L219" s="32"/>
      <c r="M219" s="32"/>
      <c r="N219" s="32"/>
      <c r="O219" s="32"/>
      <c r="P219" s="32"/>
      <c r="Q219" s="32"/>
      <c r="R219" s="32"/>
      <c r="S219" s="32"/>
      <c r="T219" s="32"/>
      <c r="U219" s="32"/>
      <c r="V219" s="32"/>
      <c r="W219" s="32"/>
      <c r="X219" s="32"/>
      <c r="Y219" s="32"/>
      <c r="Z219" s="32"/>
    </row>
    <row r="220" spans="1:26" ht="12.5" x14ac:dyDescent="0.25">
      <c r="A220" s="32"/>
      <c r="B220" s="32"/>
      <c r="C220" s="32"/>
      <c r="D220" s="32"/>
      <c r="E220" s="32"/>
      <c r="F220" s="31"/>
      <c r="G220" s="32"/>
      <c r="H220" s="32"/>
      <c r="I220" s="32"/>
      <c r="J220" s="32"/>
      <c r="K220" s="32"/>
      <c r="L220" s="32"/>
      <c r="M220" s="32"/>
      <c r="N220" s="32"/>
      <c r="O220" s="32"/>
      <c r="P220" s="32"/>
      <c r="Q220" s="32"/>
      <c r="R220" s="32"/>
      <c r="S220" s="32"/>
      <c r="T220" s="32"/>
      <c r="U220" s="32"/>
      <c r="V220" s="32"/>
      <c r="W220" s="32"/>
      <c r="X220" s="32"/>
      <c r="Y220" s="32"/>
      <c r="Z220" s="32"/>
    </row>
    <row r="221" spans="1:26" ht="12.5" x14ac:dyDescent="0.25">
      <c r="A221" s="32"/>
      <c r="B221" s="32"/>
      <c r="C221" s="32"/>
      <c r="D221" s="32"/>
      <c r="E221" s="32"/>
      <c r="F221" s="31"/>
      <c r="G221" s="32"/>
      <c r="H221" s="32"/>
      <c r="I221" s="32"/>
      <c r="J221" s="32"/>
      <c r="K221" s="32"/>
      <c r="L221" s="32"/>
      <c r="M221" s="32"/>
      <c r="N221" s="32"/>
      <c r="O221" s="32"/>
      <c r="P221" s="32"/>
      <c r="Q221" s="32"/>
      <c r="R221" s="32"/>
      <c r="S221" s="32"/>
      <c r="T221" s="32"/>
      <c r="U221" s="32"/>
      <c r="V221" s="32"/>
      <c r="W221" s="32"/>
      <c r="X221" s="32"/>
      <c r="Y221" s="32"/>
      <c r="Z221" s="32"/>
    </row>
    <row r="222" spans="1:26" ht="12.5" x14ac:dyDescent="0.25">
      <c r="A222" s="32"/>
      <c r="B222" s="32"/>
      <c r="C222" s="32"/>
      <c r="D222" s="32"/>
      <c r="E222" s="32"/>
      <c r="F222" s="31"/>
      <c r="G222" s="32"/>
      <c r="H222" s="32"/>
      <c r="I222" s="32"/>
      <c r="J222" s="32"/>
      <c r="K222" s="32"/>
      <c r="L222" s="32"/>
      <c r="M222" s="32"/>
      <c r="N222" s="32"/>
      <c r="O222" s="32"/>
      <c r="P222" s="32"/>
      <c r="Q222" s="32"/>
      <c r="R222" s="32"/>
      <c r="S222" s="32"/>
      <c r="T222" s="32"/>
      <c r="U222" s="32"/>
      <c r="V222" s="32"/>
      <c r="W222" s="32"/>
      <c r="X222" s="32"/>
      <c r="Y222" s="32"/>
      <c r="Z222" s="32"/>
    </row>
    <row r="223" spans="1:26" ht="12.5" x14ac:dyDescent="0.25">
      <c r="A223" s="32"/>
      <c r="B223" s="32"/>
      <c r="C223" s="32"/>
      <c r="D223" s="32"/>
      <c r="E223" s="32"/>
      <c r="F223" s="31"/>
      <c r="G223" s="32"/>
      <c r="H223" s="32"/>
      <c r="I223" s="32"/>
      <c r="J223" s="32"/>
      <c r="K223" s="32"/>
      <c r="L223" s="32"/>
      <c r="M223" s="32"/>
      <c r="N223" s="32"/>
      <c r="O223" s="32"/>
      <c r="P223" s="32"/>
      <c r="Q223" s="32"/>
      <c r="R223" s="32"/>
      <c r="S223" s="32"/>
      <c r="T223" s="32"/>
      <c r="U223" s="32"/>
      <c r="V223" s="32"/>
      <c r="W223" s="32"/>
      <c r="X223" s="32"/>
      <c r="Y223" s="32"/>
      <c r="Z223" s="32"/>
    </row>
    <row r="224" spans="1:26" ht="12.5" x14ac:dyDescent="0.25">
      <c r="A224" s="32"/>
      <c r="B224" s="32"/>
      <c r="C224" s="32"/>
      <c r="D224" s="32"/>
      <c r="E224" s="32"/>
      <c r="F224" s="31"/>
      <c r="G224" s="32"/>
      <c r="H224" s="32"/>
      <c r="I224" s="32"/>
      <c r="J224" s="32"/>
      <c r="K224" s="32"/>
      <c r="L224" s="32"/>
      <c r="M224" s="32"/>
      <c r="N224" s="32"/>
      <c r="O224" s="32"/>
      <c r="P224" s="32"/>
      <c r="Q224" s="32"/>
      <c r="R224" s="32"/>
      <c r="S224" s="32"/>
      <c r="T224" s="32"/>
      <c r="U224" s="32"/>
      <c r="V224" s="32"/>
      <c r="W224" s="32"/>
      <c r="X224" s="32"/>
      <c r="Y224" s="32"/>
      <c r="Z224" s="32"/>
    </row>
    <row r="225" spans="1:26" ht="12.5" x14ac:dyDescent="0.25">
      <c r="A225" s="32"/>
      <c r="B225" s="32"/>
      <c r="C225" s="32"/>
      <c r="D225" s="32"/>
      <c r="E225" s="32"/>
      <c r="F225" s="31"/>
      <c r="G225" s="32"/>
      <c r="H225" s="32"/>
      <c r="I225" s="32"/>
      <c r="J225" s="32"/>
      <c r="K225" s="32"/>
      <c r="L225" s="32"/>
      <c r="M225" s="32"/>
      <c r="N225" s="32"/>
      <c r="O225" s="32"/>
      <c r="P225" s="32"/>
      <c r="Q225" s="32"/>
      <c r="R225" s="32"/>
      <c r="S225" s="32"/>
      <c r="T225" s="32"/>
      <c r="U225" s="32"/>
      <c r="V225" s="32"/>
      <c r="W225" s="32"/>
      <c r="X225" s="32"/>
      <c r="Y225" s="32"/>
      <c r="Z225" s="32"/>
    </row>
    <row r="226" spans="1:26" ht="12.5" x14ac:dyDescent="0.25">
      <c r="A226" s="32"/>
      <c r="B226" s="32"/>
      <c r="C226" s="32"/>
      <c r="D226" s="32"/>
      <c r="E226" s="32"/>
      <c r="F226" s="31"/>
      <c r="G226" s="32"/>
      <c r="H226" s="32"/>
      <c r="I226" s="32"/>
      <c r="J226" s="32"/>
      <c r="K226" s="32"/>
      <c r="L226" s="32"/>
      <c r="M226" s="32"/>
      <c r="N226" s="32"/>
      <c r="O226" s="32"/>
      <c r="P226" s="32"/>
      <c r="Q226" s="32"/>
      <c r="R226" s="32"/>
      <c r="S226" s="32"/>
      <c r="T226" s="32"/>
      <c r="U226" s="32"/>
      <c r="V226" s="32"/>
      <c r="W226" s="32"/>
      <c r="X226" s="32"/>
      <c r="Y226" s="32"/>
      <c r="Z226" s="32"/>
    </row>
    <row r="227" spans="1:26" ht="12.5" x14ac:dyDescent="0.25">
      <c r="A227" s="32"/>
      <c r="B227" s="32"/>
      <c r="C227" s="32"/>
      <c r="D227" s="32"/>
      <c r="E227" s="32"/>
      <c r="F227" s="31"/>
      <c r="G227" s="32"/>
      <c r="H227" s="32"/>
      <c r="I227" s="32"/>
      <c r="J227" s="32"/>
      <c r="K227" s="32"/>
      <c r="L227" s="32"/>
      <c r="M227" s="32"/>
      <c r="N227" s="32"/>
      <c r="O227" s="32"/>
      <c r="P227" s="32"/>
      <c r="Q227" s="32"/>
      <c r="R227" s="32"/>
      <c r="S227" s="32"/>
      <c r="T227" s="32"/>
      <c r="U227" s="32"/>
      <c r="V227" s="32"/>
      <c r="W227" s="32"/>
      <c r="X227" s="32"/>
      <c r="Y227" s="32"/>
      <c r="Z227" s="32"/>
    </row>
    <row r="228" spans="1:26" ht="12.5" x14ac:dyDescent="0.25">
      <c r="A228" s="32"/>
      <c r="B228" s="32"/>
      <c r="C228" s="32"/>
      <c r="D228" s="32"/>
      <c r="E228" s="32"/>
      <c r="F228" s="31"/>
      <c r="G228" s="32"/>
      <c r="H228" s="32"/>
      <c r="I228" s="32"/>
      <c r="J228" s="32"/>
      <c r="K228" s="32"/>
      <c r="L228" s="32"/>
      <c r="M228" s="32"/>
      <c r="N228" s="32"/>
      <c r="O228" s="32"/>
      <c r="P228" s="32"/>
      <c r="Q228" s="32"/>
      <c r="R228" s="32"/>
      <c r="S228" s="32"/>
      <c r="T228" s="32"/>
      <c r="U228" s="32"/>
      <c r="V228" s="32"/>
      <c r="W228" s="32"/>
      <c r="X228" s="32"/>
      <c r="Y228" s="32"/>
      <c r="Z228" s="32"/>
    </row>
    <row r="229" spans="1:26" ht="12.5" x14ac:dyDescent="0.25">
      <c r="A229" s="32"/>
      <c r="B229" s="32"/>
      <c r="C229" s="32"/>
      <c r="D229" s="32"/>
      <c r="E229" s="32"/>
      <c r="F229" s="31"/>
      <c r="G229" s="32"/>
      <c r="H229" s="32"/>
      <c r="I229" s="32"/>
      <c r="J229" s="32"/>
      <c r="K229" s="32"/>
      <c r="L229" s="32"/>
      <c r="M229" s="32"/>
      <c r="N229" s="32"/>
      <c r="O229" s="32"/>
      <c r="P229" s="32"/>
      <c r="Q229" s="32"/>
      <c r="R229" s="32"/>
      <c r="S229" s="32"/>
      <c r="T229" s="32"/>
      <c r="U229" s="32"/>
      <c r="V229" s="32"/>
      <c r="W229" s="32"/>
      <c r="X229" s="32"/>
      <c r="Y229" s="32"/>
      <c r="Z229" s="32"/>
    </row>
    <row r="230" spans="1:26" ht="12.5" x14ac:dyDescent="0.25">
      <c r="A230" s="32"/>
      <c r="B230" s="32"/>
      <c r="C230" s="32"/>
      <c r="D230" s="32"/>
      <c r="E230" s="32"/>
      <c r="F230" s="31"/>
      <c r="G230" s="32"/>
      <c r="H230" s="32"/>
      <c r="I230" s="32"/>
      <c r="J230" s="32"/>
      <c r="K230" s="32"/>
      <c r="L230" s="32"/>
      <c r="M230" s="32"/>
      <c r="N230" s="32"/>
      <c r="O230" s="32"/>
      <c r="P230" s="32"/>
      <c r="Q230" s="32"/>
      <c r="R230" s="32"/>
      <c r="S230" s="32"/>
      <c r="T230" s="32"/>
      <c r="U230" s="32"/>
      <c r="V230" s="32"/>
      <c r="W230" s="32"/>
      <c r="X230" s="32"/>
      <c r="Y230" s="32"/>
      <c r="Z230" s="32"/>
    </row>
    <row r="231" spans="1:26" ht="12.5" x14ac:dyDescent="0.25">
      <c r="A231" s="32"/>
      <c r="B231" s="32"/>
      <c r="C231" s="32"/>
      <c r="D231" s="32"/>
      <c r="E231" s="32"/>
      <c r="F231" s="31"/>
      <c r="G231" s="32"/>
      <c r="H231" s="32"/>
      <c r="I231" s="32"/>
      <c r="J231" s="32"/>
      <c r="K231" s="32"/>
      <c r="L231" s="32"/>
      <c r="M231" s="32"/>
      <c r="N231" s="32"/>
      <c r="O231" s="32"/>
      <c r="P231" s="32"/>
      <c r="Q231" s="32"/>
      <c r="R231" s="32"/>
      <c r="S231" s="32"/>
      <c r="T231" s="32"/>
      <c r="U231" s="32"/>
      <c r="V231" s="32"/>
      <c r="W231" s="32"/>
      <c r="X231" s="32"/>
      <c r="Y231" s="32"/>
      <c r="Z231" s="32"/>
    </row>
    <row r="232" spans="1:26" ht="12.5" x14ac:dyDescent="0.25">
      <c r="A232" s="32"/>
      <c r="B232" s="32"/>
      <c r="C232" s="32"/>
      <c r="D232" s="32"/>
      <c r="E232" s="32"/>
      <c r="F232" s="31"/>
      <c r="G232" s="32"/>
      <c r="H232" s="32"/>
      <c r="I232" s="32"/>
      <c r="J232" s="32"/>
      <c r="K232" s="32"/>
      <c r="L232" s="32"/>
      <c r="M232" s="32"/>
      <c r="N232" s="32"/>
      <c r="O232" s="32"/>
      <c r="P232" s="32"/>
      <c r="Q232" s="32"/>
      <c r="R232" s="32"/>
      <c r="S232" s="32"/>
      <c r="T232" s="32"/>
      <c r="U232" s="32"/>
      <c r="V232" s="32"/>
      <c r="W232" s="32"/>
      <c r="X232" s="32"/>
      <c r="Y232" s="32"/>
      <c r="Z232" s="32"/>
    </row>
    <row r="233" spans="1:26" ht="12.5" x14ac:dyDescent="0.25">
      <c r="A233" s="32"/>
      <c r="B233" s="32"/>
      <c r="C233" s="32"/>
      <c r="D233" s="32"/>
      <c r="E233" s="32"/>
      <c r="F233" s="31"/>
      <c r="G233" s="32"/>
      <c r="H233" s="32"/>
      <c r="I233" s="32"/>
      <c r="J233" s="32"/>
      <c r="K233" s="32"/>
      <c r="L233" s="32"/>
      <c r="M233" s="32"/>
      <c r="N233" s="32"/>
      <c r="O233" s="32"/>
      <c r="P233" s="32"/>
      <c r="Q233" s="32"/>
      <c r="R233" s="32"/>
      <c r="S233" s="32"/>
      <c r="T233" s="32"/>
      <c r="U233" s="32"/>
      <c r="V233" s="32"/>
      <c r="W233" s="32"/>
      <c r="X233" s="32"/>
      <c r="Y233" s="32"/>
      <c r="Z233" s="32"/>
    </row>
    <row r="234" spans="1:26" ht="12.5" x14ac:dyDescent="0.25">
      <c r="A234" s="32"/>
      <c r="B234" s="32"/>
      <c r="C234" s="32"/>
      <c r="D234" s="32"/>
      <c r="E234" s="32"/>
      <c r="F234" s="31"/>
      <c r="G234" s="32"/>
      <c r="H234" s="32"/>
      <c r="I234" s="32"/>
      <c r="J234" s="32"/>
      <c r="K234" s="32"/>
      <c r="L234" s="32"/>
      <c r="M234" s="32"/>
      <c r="N234" s="32"/>
      <c r="O234" s="32"/>
      <c r="P234" s="32"/>
      <c r="Q234" s="32"/>
      <c r="R234" s="32"/>
      <c r="S234" s="32"/>
      <c r="T234" s="32"/>
      <c r="U234" s="32"/>
      <c r="V234" s="32"/>
      <c r="W234" s="32"/>
      <c r="X234" s="32"/>
      <c r="Y234" s="32"/>
      <c r="Z234" s="32"/>
    </row>
    <row r="235" spans="1:26" ht="12.5" x14ac:dyDescent="0.25">
      <c r="A235" s="32"/>
      <c r="B235" s="32"/>
      <c r="C235" s="32"/>
      <c r="D235" s="32"/>
      <c r="E235" s="32"/>
      <c r="F235" s="31"/>
      <c r="G235" s="32"/>
      <c r="H235" s="32"/>
      <c r="I235" s="32"/>
      <c r="J235" s="32"/>
      <c r="K235" s="32"/>
      <c r="L235" s="32"/>
      <c r="M235" s="32"/>
      <c r="N235" s="32"/>
      <c r="O235" s="32"/>
      <c r="P235" s="32"/>
      <c r="Q235" s="32"/>
      <c r="R235" s="32"/>
      <c r="S235" s="32"/>
      <c r="T235" s="32"/>
      <c r="U235" s="32"/>
      <c r="V235" s="32"/>
      <c r="W235" s="32"/>
      <c r="X235" s="32"/>
      <c r="Y235" s="32"/>
      <c r="Z235" s="32"/>
    </row>
    <row r="236" spans="1:26" ht="12.5" x14ac:dyDescent="0.25">
      <c r="A236" s="32"/>
      <c r="B236" s="32"/>
      <c r="C236" s="32"/>
      <c r="D236" s="32"/>
      <c r="E236" s="32"/>
      <c r="F236" s="31"/>
      <c r="G236" s="32"/>
      <c r="H236" s="32"/>
      <c r="I236" s="32"/>
      <c r="J236" s="32"/>
      <c r="K236" s="32"/>
      <c r="L236" s="32"/>
      <c r="M236" s="32"/>
      <c r="N236" s="32"/>
      <c r="O236" s="32"/>
      <c r="P236" s="32"/>
      <c r="Q236" s="32"/>
      <c r="R236" s="32"/>
      <c r="S236" s="32"/>
      <c r="T236" s="32"/>
      <c r="U236" s="32"/>
      <c r="V236" s="32"/>
      <c r="W236" s="32"/>
      <c r="X236" s="32"/>
      <c r="Y236" s="32"/>
      <c r="Z236" s="32"/>
    </row>
    <row r="237" spans="1:26" ht="12.5" x14ac:dyDescent="0.25">
      <c r="A237" s="32"/>
      <c r="B237" s="32"/>
      <c r="C237" s="32"/>
      <c r="D237" s="32"/>
      <c r="E237" s="32"/>
      <c r="F237" s="31"/>
      <c r="G237" s="32"/>
      <c r="H237" s="32"/>
      <c r="I237" s="32"/>
      <c r="J237" s="32"/>
      <c r="K237" s="32"/>
      <c r="L237" s="32"/>
      <c r="M237" s="32"/>
      <c r="N237" s="32"/>
      <c r="O237" s="32"/>
      <c r="P237" s="32"/>
      <c r="Q237" s="32"/>
      <c r="R237" s="32"/>
      <c r="S237" s="32"/>
      <c r="T237" s="32"/>
      <c r="U237" s="32"/>
      <c r="V237" s="32"/>
      <c r="W237" s="32"/>
      <c r="X237" s="32"/>
      <c r="Y237" s="32"/>
      <c r="Z237" s="32"/>
    </row>
    <row r="238" spans="1:26" ht="12.5" x14ac:dyDescent="0.25">
      <c r="A238" s="32"/>
      <c r="B238" s="32"/>
      <c r="C238" s="32"/>
      <c r="D238" s="32"/>
      <c r="E238" s="32"/>
      <c r="F238" s="31"/>
      <c r="G238" s="32"/>
      <c r="H238" s="32"/>
      <c r="I238" s="32"/>
      <c r="J238" s="32"/>
      <c r="K238" s="32"/>
      <c r="L238" s="32"/>
      <c r="M238" s="32"/>
      <c r="N238" s="32"/>
      <c r="O238" s="32"/>
      <c r="P238" s="32"/>
      <c r="Q238" s="32"/>
      <c r="R238" s="32"/>
      <c r="S238" s="32"/>
      <c r="T238" s="32"/>
      <c r="U238" s="32"/>
      <c r="V238" s="32"/>
      <c r="W238" s="32"/>
      <c r="X238" s="32"/>
      <c r="Y238" s="32"/>
      <c r="Z238" s="32"/>
    </row>
    <row r="239" spans="1:26" ht="12.5" x14ac:dyDescent="0.25">
      <c r="A239" s="32"/>
      <c r="B239" s="32"/>
      <c r="C239" s="32"/>
      <c r="D239" s="32"/>
      <c r="E239" s="32"/>
      <c r="F239" s="31"/>
      <c r="G239" s="32"/>
      <c r="H239" s="32"/>
      <c r="I239" s="32"/>
      <c r="J239" s="32"/>
      <c r="K239" s="32"/>
      <c r="L239" s="32"/>
      <c r="M239" s="32"/>
      <c r="N239" s="32"/>
      <c r="O239" s="32"/>
      <c r="P239" s="32"/>
      <c r="Q239" s="32"/>
      <c r="R239" s="32"/>
      <c r="S239" s="32"/>
      <c r="T239" s="32"/>
      <c r="U239" s="32"/>
      <c r="V239" s="32"/>
      <c r="W239" s="32"/>
      <c r="X239" s="32"/>
      <c r="Y239" s="32"/>
      <c r="Z239" s="32"/>
    </row>
    <row r="240" spans="1:26" ht="12.5" x14ac:dyDescent="0.25">
      <c r="A240" s="32"/>
      <c r="B240" s="32"/>
      <c r="C240" s="32"/>
      <c r="D240" s="32"/>
      <c r="E240" s="32"/>
      <c r="F240" s="31"/>
      <c r="G240" s="32"/>
      <c r="H240" s="32"/>
      <c r="I240" s="32"/>
      <c r="J240" s="32"/>
      <c r="K240" s="32"/>
      <c r="L240" s="32"/>
      <c r="M240" s="32"/>
      <c r="N240" s="32"/>
      <c r="O240" s="32"/>
      <c r="P240" s="32"/>
      <c r="Q240" s="32"/>
      <c r="R240" s="32"/>
      <c r="S240" s="32"/>
      <c r="T240" s="32"/>
      <c r="U240" s="32"/>
      <c r="V240" s="32"/>
      <c r="W240" s="32"/>
      <c r="X240" s="32"/>
      <c r="Y240" s="32"/>
      <c r="Z240" s="32"/>
    </row>
    <row r="241" spans="1:26" ht="12.5" x14ac:dyDescent="0.25">
      <c r="A241" s="32"/>
      <c r="B241" s="32"/>
      <c r="C241" s="32"/>
      <c r="D241" s="32"/>
      <c r="E241" s="32"/>
      <c r="F241" s="31"/>
      <c r="G241" s="32"/>
      <c r="H241" s="32"/>
      <c r="I241" s="32"/>
      <c r="J241" s="32"/>
      <c r="K241" s="32"/>
      <c r="L241" s="32"/>
      <c r="M241" s="32"/>
      <c r="N241" s="32"/>
      <c r="O241" s="32"/>
      <c r="P241" s="32"/>
      <c r="Q241" s="32"/>
      <c r="R241" s="32"/>
      <c r="S241" s="32"/>
      <c r="T241" s="32"/>
      <c r="U241" s="32"/>
      <c r="V241" s="32"/>
      <c r="W241" s="32"/>
      <c r="X241" s="32"/>
      <c r="Y241" s="32"/>
      <c r="Z241" s="32"/>
    </row>
    <row r="242" spans="1:26" ht="12.5" x14ac:dyDescent="0.25">
      <c r="A242" s="32"/>
      <c r="B242" s="32"/>
      <c r="C242" s="32"/>
      <c r="D242" s="32"/>
      <c r="E242" s="32"/>
      <c r="F242" s="31"/>
      <c r="G242" s="32"/>
      <c r="H242" s="32"/>
      <c r="I242" s="32"/>
      <c r="J242" s="32"/>
      <c r="K242" s="32"/>
      <c r="L242" s="32"/>
      <c r="M242" s="32"/>
      <c r="N242" s="32"/>
      <c r="O242" s="32"/>
      <c r="P242" s="32"/>
      <c r="Q242" s="32"/>
      <c r="R242" s="32"/>
      <c r="S242" s="32"/>
      <c r="T242" s="32"/>
      <c r="U242" s="32"/>
      <c r="V242" s="32"/>
      <c r="W242" s="32"/>
      <c r="X242" s="32"/>
      <c r="Y242" s="32"/>
      <c r="Z242" s="32"/>
    </row>
    <row r="243" spans="1:26" ht="12.5" x14ac:dyDescent="0.25">
      <c r="A243" s="32"/>
      <c r="B243" s="32"/>
      <c r="C243" s="32"/>
      <c r="D243" s="32"/>
      <c r="E243" s="32"/>
      <c r="F243" s="31"/>
      <c r="G243" s="32"/>
      <c r="H243" s="32"/>
      <c r="I243" s="32"/>
      <c r="J243" s="32"/>
      <c r="K243" s="32"/>
      <c r="L243" s="32"/>
      <c r="M243" s="32"/>
      <c r="N243" s="32"/>
      <c r="O243" s="32"/>
      <c r="P243" s="32"/>
      <c r="Q243" s="32"/>
      <c r="R243" s="32"/>
      <c r="S243" s="32"/>
      <c r="T243" s="32"/>
      <c r="U243" s="32"/>
      <c r="V243" s="32"/>
      <c r="W243" s="32"/>
      <c r="X243" s="32"/>
      <c r="Y243" s="32"/>
      <c r="Z243" s="32"/>
    </row>
    <row r="244" spans="1:26" ht="12.5" x14ac:dyDescent="0.25">
      <c r="A244" s="32"/>
      <c r="B244" s="32"/>
      <c r="C244" s="32"/>
      <c r="D244" s="32"/>
      <c r="E244" s="32"/>
      <c r="F244" s="31"/>
      <c r="G244" s="32"/>
      <c r="H244" s="32"/>
      <c r="I244" s="32"/>
      <c r="J244" s="32"/>
      <c r="K244" s="32"/>
      <c r="L244" s="32"/>
      <c r="M244" s="32"/>
      <c r="N244" s="32"/>
      <c r="O244" s="32"/>
      <c r="P244" s="32"/>
      <c r="Q244" s="32"/>
      <c r="R244" s="32"/>
      <c r="S244" s="32"/>
      <c r="T244" s="32"/>
      <c r="U244" s="32"/>
      <c r="V244" s="32"/>
      <c r="W244" s="32"/>
      <c r="X244" s="32"/>
      <c r="Y244" s="32"/>
      <c r="Z244" s="32"/>
    </row>
    <row r="245" spans="1:26" ht="12.5" x14ac:dyDescent="0.25">
      <c r="A245" s="32"/>
      <c r="B245" s="32"/>
      <c r="C245" s="32"/>
      <c r="D245" s="32"/>
      <c r="E245" s="32"/>
      <c r="F245" s="31"/>
      <c r="G245" s="32"/>
      <c r="H245" s="32"/>
      <c r="I245" s="32"/>
      <c r="J245" s="32"/>
      <c r="K245" s="32"/>
      <c r="L245" s="32"/>
      <c r="M245" s="32"/>
      <c r="N245" s="32"/>
      <c r="O245" s="32"/>
      <c r="P245" s="32"/>
      <c r="Q245" s="32"/>
      <c r="R245" s="32"/>
      <c r="S245" s="32"/>
      <c r="T245" s="32"/>
      <c r="U245" s="32"/>
      <c r="V245" s="32"/>
      <c r="W245" s="32"/>
      <c r="X245" s="32"/>
      <c r="Y245" s="32"/>
      <c r="Z245" s="32"/>
    </row>
    <row r="246" spans="1:26" ht="12.5" x14ac:dyDescent="0.25">
      <c r="A246" s="32"/>
      <c r="B246" s="32"/>
      <c r="C246" s="32"/>
      <c r="D246" s="32"/>
      <c r="E246" s="32"/>
      <c r="F246" s="31"/>
      <c r="G246" s="32"/>
      <c r="H246" s="32"/>
      <c r="I246" s="32"/>
      <c r="J246" s="32"/>
      <c r="K246" s="32"/>
      <c r="L246" s="32"/>
      <c r="M246" s="32"/>
      <c r="N246" s="32"/>
      <c r="O246" s="32"/>
      <c r="P246" s="32"/>
      <c r="Q246" s="32"/>
      <c r="R246" s="32"/>
      <c r="S246" s="32"/>
      <c r="T246" s="32"/>
      <c r="U246" s="32"/>
      <c r="V246" s="32"/>
      <c r="W246" s="32"/>
      <c r="X246" s="32"/>
      <c r="Y246" s="32"/>
      <c r="Z246" s="32"/>
    </row>
    <row r="247" spans="1:26" ht="12.5" x14ac:dyDescent="0.25">
      <c r="A247" s="32"/>
      <c r="B247" s="32"/>
      <c r="C247" s="32"/>
      <c r="D247" s="32"/>
      <c r="E247" s="32"/>
      <c r="F247" s="31"/>
      <c r="G247" s="32"/>
      <c r="H247" s="32"/>
      <c r="I247" s="32"/>
      <c r="J247" s="32"/>
      <c r="K247" s="32"/>
      <c r="L247" s="32"/>
      <c r="M247" s="32"/>
      <c r="N247" s="32"/>
      <c r="O247" s="32"/>
      <c r="P247" s="32"/>
      <c r="Q247" s="32"/>
      <c r="R247" s="32"/>
      <c r="S247" s="32"/>
      <c r="T247" s="32"/>
      <c r="U247" s="32"/>
      <c r="V247" s="32"/>
      <c r="W247" s="32"/>
      <c r="X247" s="32"/>
      <c r="Y247" s="32"/>
      <c r="Z247" s="32"/>
    </row>
    <row r="248" spans="1:26" ht="12.5" x14ac:dyDescent="0.25">
      <c r="A248" s="32"/>
      <c r="B248" s="32"/>
      <c r="C248" s="32"/>
      <c r="D248" s="32"/>
      <c r="E248" s="32"/>
      <c r="F248" s="31"/>
      <c r="G248" s="32"/>
      <c r="H248" s="32"/>
      <c r="I248" s="32"/>
      <c r="J248" s="32"/>
      <c r="K248" s="32"/>
      <c r="L248" s="32"/>
      <c r="M248" s="32"/>
      <c r="N248" s="32"/>
      <c r="O248" s="32"/>
      <c r="P248" s="32"/>
      <c r="Q248" s="32"/>
      <c r="R248" s="32"/>
      <c r="S248" s="32"/>
      <c r="T248" s="32"/>
      <c r="U248" s="32"/>
      <c r="V248" s="32"/>
      <c r="W248" s="32"/>
      <c r="X248" s="32"/>
      <c r="Y248" s="32"/>
      <c r="Z248" s="32"/>
    </row>
    <row r="249" spans="1:26" ht="12.5" x14ac:dyDescent="0.25">
      <c r="A249" s="32"/>
      <c r="B249" s="32"/>
      <c r="C249" s="32"/>
      <c r="D249" s="32"/>
      <c r="E249" s="32"/>
      <c r="F249" s="31"/>
      <c r="G249" s="32"/>
      <c r="H249" s="32"/>
      <c r="I249" s="32"/>
      <c r="J249" s="32"/>
      <c r="K249" s="32"/>
      <c r="L249" s="32"/>
      <c r="M249" s="32"/>
      <c r="N249" s="32"/>
      <c r="O249" s="32"/>
      <c r="P249" s="32"/>
      <c r="Q249" s="32"/>
      <c r="R249" s="32"/>
      <c r="S249" s="32"/>
      <c r="T249" s="32"/>
      <c r="U249" s="32"/>
      <c r="V249" s="32"/>
      <c r="W249" s="32"/>
      <c r="X249" s="32"/>
      <c r="Y249" s="32"/>
      <c r="Z249" s="32"/>
    </row>
    <row r="250" spans="1:26" ht="12.5" x14ac:dyDescent="0.25">
      <c r="A250" s="32"/>
      <c r="B250" s="32"/>
      <c r="C250" s="32"/>
      <c r="D250" s="32"/>
      <c r="E250" s="32"/>
      <c r="F250" s="31"/>
      <c r="G250" s="32"/>
      <c r="H250" s="32"/>
      <c r="I250" s="32"/>
      <c r="J250" s="32"/>
      <c r="K250" s="32"/>
      <c r="L250" s="32"/>
      <c r="M250" s="32"/>
      <c r="N250" s="32"/>
      <c r="O250" s="32"/>
      <c r="P250" s="32"/>
      <c r="Q250" s="32"/>
      <c r="R250" s="32"/>
      <c r="S250" s="32"/>
      <c r="T250" s="32"/>
      <c r="U250" s="32"/>
      <c r="V250" s="32"/>
      <c r="W250" s="32"/>
      <c r="X250" s="32"/>
      <c r="Y250" s="32"/>
      <c r="Z250" s="32"/>
    </row>
    <row r="251" spans="1:26" ht="12.5" x14ac:dyDescent="0.25">
      <c r="A251" s="32"/>
      <c r="B251" s="32"/>
      <c r="C251" s="32"/>
      <c r="D251" s="32"/>
      <c r="E251" s="32"/>
      <c r="F251" s="31"/>
      <c r="G251" s="32"/>
      <c r="H251" s="32"/>
      <c r="I251" s="32"/>
      <c r="J251" s="32"/>
      <c r="K251" s="32"/>
      <c r="L251" s="32"/>
      <c r="M251" s="32"/>
      <c r="N251" s="32"/>
      <c r="O251" s="32"/>
      <c r="P251" s="32"/>
      <c r="Q251" s="32"/>
      <c r="R251" s="32"/>
      <c r="S251" s="32"/>
      <c r="T251" s="32"/>
      <c r="U251" s="32"/>
      <c r="V251" s="32"/>
      <c r="W251" s="32"/>
      <c r="X251" s="32"/>
      <c r="Y251" s="32"/>
      <c r="Z251" s="32"/>
    </row>
    <row r="252" spans="1:26" ht="12.5" x14ac:dyDescent="0.25">
      <c r="A252" s="32"/>
      <c r="B252" s="32"/>
      <c r="C252" s="32"/>
      <c r="D252" s="32"/>
      <c r="E252" s="32"/>
      <c r="F252" s="31"/>
      <c r="G252" s="32"/>
      <c r="H252" s="32"/>
      <c r="I252" s="32"/>
      <c r="J252" s="32"/>
      <c r="K252" s="32"/>
      <c r="L252" s="32"/>
      <c r="M252" s="32"/>
      <c r="N252" s="32"/>
      <c r="O252" s="32"/>
      <c r="P252" s="32"/>
      <c r="Q252" s="32"/>
      <c r="R252" s="32"/>
      <c r="S252" s="32"/>
      <c r="T252" s="32"/>
      <c r="U252" s="32"/>
      <c r="V252" s="32"/>
      <c r="W252" s="32"/>
      <c r="X252" s="32"/>
      <c r="Y252" s="32"/>
      <c r="Z252" s="32"/>
    </row>
    <row r="253" spans="1:26" ht="12.5" x14ac:dyDescent="0.25">
      <c r="A253" s="32"/>
      <c r="B253" s="32"/>
      <c r="C253" s="32"/>
      <c r="D253" s="32"/>
      <c r="E253" s="32"/>
      <c r="F253" s="31"/>
      <c r="G253" s="32"/>
      <c r="H253" s="32"/>
      <c r="I253" s="32"/>
      <c r="J253" s="32"/>
      <c r="K253" s="32"/>
      <c r="L253" s="32"/>
      <c r="M253" s="32"/>
      <c r="N253" s="32"/>
      <c r="O253" s="32"/>
      <c r="P253" s="32"/>
      <c r="Q253" s="32"/>
      <c r="R253" s="32"/>
      <c r="S253" s="32"/>
      <c r="T253" s="32"/>
      <c r="U253" s="32"/>
      <c r="V253" s="32"/>
      <c r="W253" s="32"/>
      <c r="X253" s="32"/>
      <c r="Y253" s="32"/>
      <c r="Z253" s="32"/>
    </row>
    <row r="254" spans="1:26" ht="12.5" x14ac:dyDescent="0.25">
      <c r="A254" s="32"/>
      <c r="B254" s="32"/>
      <c r="C254" s="32"/>
      <c r="D254" s="32"/>
      <c r="E254" s="32"/>
      <c r="F254" s="31"/>
      <c r="G254" s="32"/>
      <c r="H254" s="32"/>
      <c r="I254" s="32"/>
      <c r="J254" s="32"/>
      <c r="K254" s="32"/>
      <c r="L254" s="32"/>
      <c r="M254" s="32"/>
      <c r="N254" s="32"/>
      <c r="O254" s="32"/>
      <c r="P254" s="32"/>
      <c r="Q254" s="32"/>
      <c r="R254" s="32"/>
      <c r="S254" s="32"/>
      <c r="T254" s="32"/>
      <c r="U254" s="32"/>
      <c r="V254" s="32"/>
      <c r="W254" s="32"/>
      <c r="X254" s="32"/>
      <c r="Y254" s="32"/>
      <c r="Z254" s="32"/>
    </row>
    <row r="255" spans="1:26" ht="12.5" x14ac:dyDescent="0.25">
      <c r="A255" s="32"/>
      <c r="B255" s="32"/>
      <c r="C255" s="32"/>
      <c r="D255" s="32"/>
      <c r="E255" s="32"/>
      <c r="F255" s="31"/>
      <c r="G255" s="32"/>
      <c r="H255" s="32"/>
      <c r="I255" s="32"/>
      <c r="J255" s="32"/>
      <c r="K255" s="32"/>
      <c r="L255" s="32"/>
      <c r="M255" s="32"/>
      <c r="N255" s="32"/>
      <c r="O255" s="32"/>
      <c r="P255" s="32"/>
      <c r="Q255" s="32"/>
      <c r="R255" s="32"/>
      <c r="S255" s="32"/>
      <c r="T255" s="32"/>
      <c r="U255" s="32"/>
      <c r="V255" s="32"/>
      <c r="W255" s="32"/>
      <c r="X255" s="32"/>
      <c r="Y255" s="32"/>
      <c r="Z255" s="32"/>
    </row>
    <row r="256" spans="1:26" ht="12.5" x14ac:dyDescent="0.25">
      <c r="A256" s="32"/>
      <c r="B256" s="32"/>
      <c r="C256" s="32"/>
      <c r="D256" s="32"/>
      <c r="E256" s="32"/>
      <c r="F256" s="31"/>
      <c r="G256" s="32"/>
      <c r="H256" s="32"/>
      <c r="I256" s="32"/>
      <c r="J256" s="32"/>
      <c r="K256" s="32"/>
      <c r="L256" s="32"/>
      <c r="M256" s="32"/>
      <c r="N256" s="32"/>
      <c r="O256" s="32"/>
      <c r="P256" s="32"/>
      <c r="Q256" s="32"/>
      <c r="R256" s="32"/>
      <c r="S256" s="32"/>
      <c r="T256" s="32"/>
      <c r="U256" s="32"/>
      <c r="V256" s="32"/>
      <c r="W256" s="32"/>
      <c r="X256" s="32"/>
      <c r="Y256" s="32"/>
      <c r="Z256" s="32"/>
    </row>
    <row r="257" spans="1:26" ht="12.5" x14ac:dyDescent="0.25">
      <c r="A257" s="32"/>
      <c r="B257" s="32"/>
      <c r="C257" s="32"/>
      <c r="D257" s="32"/>
      <c r="E257" s="32"/>
      <c r="F257" s="31"/>
      <c r="G257" s="32"/>
      <c r="H257" s="32"/>
      <c r="I257" s="32"/>
      <c r="J257" s="32"/>
      <c r="K257" s="32"/>
      <c r="L257" s="32"/>
      <c r="M257" s="32"/>
      <c r="N257" s="32"/>
      <c r="O257" s="32"/>
      <c r="P257" s="32"/>
      <c r="Q257" s="32"/>
      <c r="R257" s="32"/>
      <c r="S257" s="32"/>
      <c r="T257" s="32"/>
      <c r="U257" s="32"/>
      <c r="V257" s="32"/>
      <c r="W257" s="32"/>
      <c r="X257" s="32"/>
      <c r="Y257" s="32"/>
      <c r="Z257" s="32"/>
    </row>
    <row r="258" spans="1:26" ht="12.5" x14ac:dyDescent="0.25">
      <c r="A258" s="32"/>
      <c r="B258" s="32"/>
      <c r="C258" s="32"/>
      <c r="D258" s="32"/>
      <c r="E258" s="32"/>
      <c r="F258" s="31"/>
      <c r="G258" s="32"/>
      <c r="H258" s="32"/>
      <c r="I258" s="32"/>
      <c r="J258" s="32"/>
      <c r="K258" s="32"/>
      <c r="L258" s="32"/>
      <c r="M258" s="32"/>
      <c r="N258" s="32"/>
      <c r="O258" s="32"/>
      <c r="P258" s="32"/>
      <c r="Q258" s="32"/>
      <c r="R258" s="32"/>
      <c r="S258" s="32"/>
      <c r="T258" s="32"/>
      <c r="U258" s="32"/>
      <c r="V258" s="32"/>
      <c r="W258" s="32"/>
      <c r="X258" s="32"/>
      <c r="Y258" s="32"/>
      <c r="Z258" s="32"/>
    </row>
    <row r="259" spans="1:26" ht="12.5" x14ac:dyDescent="0.25">
      <c r="A259" s="32"/>
      <c r="B259" s="32"/>
      <c r="C259" s="32"/>
      <c r="D259" s="32"/>
      <c r="E259" s="32"/>
      <c r="F259" s="31"/>
      <c r="G259" s="32"/>
      <c r="H259" s="32"/>
      <c r="I259" s="32"/>
      <c r="J259" s="32"/>
      <c r="K259" s="32"/>
      <c r="L259" s="32"/>
      <c r="M259" s="32"/>
      <c r="N259" s="32"/>
      <c r="O259" s="32"/>
      <c r="P259" s="32"/>
      <c r="Q259" s="32"/>
      <c r="R259" s="32"/>
      <c r="S259" s="32"/>
      <c r="T259" s="32"/>
      <c r="U259" s="32"/>
      <c r="V259" s="32"/>
      <c r="W259" s="32"/>
      <c r="X259" s="32"/>
      <c r="Y259" s="32"/>
      <c r="Z259" s="32"/>
    </row>
    <row r="260" spans="1:26" ht="12.5" x14ac:dyDescent="0.25">
      <c r="A260" s="32"/>
      <c r="B260" s="32"/>
      <c r="C260" s="32"/>
      <c r="D260" s="32"/>
      <c r="E260" s="32"/>
      <c r="F260" s="31"/>
      <c r="G260" s="32"/>
      <c r="H260" s="32"/>
      <c r="I260" s="32"/>
      <c r="J260" s="32"/>
      <c r="K260" s="32"/>
      <c r="L260" s="32"/>
      <c r="M260" s="32"/>
      <c r="N260" s="32"/>
      <c r="O260" s="32"/>
      <c r="P260" s="32"/>
      <c r="Q260" s="32"/>
      <c r="R260" s="32"/>
      <c r="S260" s="32"/>
      <c r="T260" s="32"/>
      <c r="U260" s="32"/>
      <c r="V260" s="32"/>
      <c r="W260" s="32"/>
      <c r="X260" s="32"/>
      <c r="Y260" s="32"/>
      <c r="Z260" s="32"/>
    </row>
    <row r="261" spans="1:26" ht="12.5" x14ac:dyDescent="0.25">
      <c r="A261" s="32"/>
      <c r="B261" s="32"/>
      <c r="C261" s="32"/>
      <c r="D261" s="32"/>
      <c r="E261" s="32"/>
      <c r="F261" s="31"/>
      <c r="G261" s="32"/>
      <c r="H261" s="32"/>
      <c r="I261" s="32"/>
      <c r="J261" s="32"/>
      <c r="K261" s="32"/>
      <c r="L261" s="32"/>
      <c r="M261" s="32"/>
      <c r="N261" s="32"/>
      <c r="O261" s="32"/>
      <c r="P261" s="32"/>
      <c r="Q261" s="32"/>
      <c r="R261" s="32"/>
      <c r="S261" s="32"/>
      <c r="T261" s="32"/>
      <c r="U261" s="32"/>
      <c r="V261" s="32"/>
      <c r="W261" s="32"/>
      <c r="X261" s="32"/>
      <c r="Y261" s="32"/>
      <c r="Z261" s="32"/>
    </row>
    <row r="262" spans="1:26" ht="12.5" x14ac:dyDescent="0.25">
      <c r="A262" s="32"/>
      <c r="B262" s="32"/>
      <c r="C262" s="32"/>
      <c r="D262" s="32"/>
      <c r="E262" s="32"/>
      <c r="F262" s="31"/>
      <c r="G262" s="32"/>
      <c r="H262" s="32"/>
      <c r="I262" s="32"/>
      <c r="J262" s="32"/>
      <c r="K262" s="32"/>
      <c r="L262" s="32"/>
      <c r="M262" s="32"/>
      <c r="N262" s="32"/>
      <c r="O262" s="32"/>
      <c r="P262" s="32"/>
      <c r="Q262" s="32"/>
      <c r="R262" s="32"/>
      <c r="S262" s="32"/>
      <c r="T262" s="32"/>
      <c r="U262" s="32"/>
      <c r="V262" s="32"/>
      <c r="W262" s="32"/>
      <c r="X262" s="32"/>
      <c r="Y262" s="32"/>
      <c r="Z262" s="32"/>
    </row>
    <row r="263" spans="1:26" ht="12.5" x14ac:dyDescent="0.25">
      <c r="A263" s="32"/>
      <c r="B263" s="32"/>
      <c r="C263" s="32"/>
      <c r="D263" s="32"/>
      <c r="E263" s="32"/>
      <c r="F263" s="31"/>
      <c r="G263" s="32"/>
      <c r="H263" s="32"/>
      <c r="I263" s="32"/>
      <c r="J263" s="32"/>
      <c r="K263" s="32"/>
      <c r="L263" s="32"/>
      <c r="M263" s="32"/>
      <c r="N263" s="32"/>
      <c r="O263" s="32"/>
      <c r="P263" s="32"/>
      <c r="Q263" s="32"/>
      <c r="R263" s="32"/>
      <c r="S263" s="32"/>
      <c r="T263" s="32"/>
      <c r="U263" s="32"/>
      <c r="V263" s="32"/>
      <c r="W263" s="32"/>
      <c r="X263" s="32"/>
      <c r="Y263" s="32"/>
      <c r="Z263" s="32"/>
    </row>
    <row r="264" spans="1:26" ht="12.5" x14ac:dyDescent="0.25">
      <c r="A264" s="32"/>
      <c r="B264" s="32"/>
      <c r="C264" s="32"/>
      <c r="D264" s="32"/>
      <c r="E264" s="32"/>
      <c r="F264" s="31"/>
      <c r="G264" s="32"/>
      <c r="H264" s="32"/>
      <c r="I264" s="32"/>
      <c r="J264" s="32"/>
      <c r="K264" s="32"/>
      <c r="L264" s="32"/>
      <c r="M264" s="32"/>
      <c r="N264" s="32"/>
      <c r="O264" s="32"/>
      <c r="P264" s="32"/>
      <c r="Q264" s="32"/>
      <c r="R264" s="32"/>
      <c r="S264" s="32"/>
      <c r="T264" s="32"/>
      <c r="U264" s="32"/>
      <c r="V264" s="32"/>
      <c r="W264" s="32"/>
      <c r="X264" s="32"/>
      <c r="Y264" s="32"/>
      <c r="Z264" s="32"/>
    </row>
    <row r="265" spans="1:26" ht="12.5" x14ac:dyDescent="0.25">
      <c r="A265" s="32"/>
      <c r="B265" s="32"/>
      <c r="C265" s="32"/>
      <c r="D265" s="32"/>
      <c r="E265" s="32"/>
      <c r="F265" s="31"/>
      <c r="G265" s="32"/>
      <c r="H265" s="32"/>
      <c r="I265" s="32"/>
      <c r="J265" s="32"/>
      <c r="K265" s="32"/>
      <c r="L265" s="32"/>
      <c r="M265" s="32"/>
      <c r="N265" s="32"/>
      <c r="O265" s="32"/>
      <c r="P265" s="32"/>
      <c r="Q265" s="32"/>
      <c r="R265" s="32"/>
      <c r="S265" s="32"/>
      <c r="T265" s="32"/>
      <c r="U265" s="32"/>
      <c r="V265" s="32"/>
      <c r="W265" s="32"/>
      <c r="X265" s="32"/>
      <c r="Y265" s="32"/>
      <c r="Z265" s="32"/>
    </row>
    <row r="266" spans="1:26" ht="12.5" x14ac:dyDescent="0.25">
      <c r="A266" s="32"/>
      <c r="B266" s="32"/>
      <c r="C266" s="32"/>
      <c r="D266" s="32"/>
      <c r="E266" s="32"/>
      <c r="F266" s="31"/>
      <c r="G266" s="32"/>
      <c r="H266" s="32"/>
      <c r="I266" s="32"/>
      <c r="J266" s="32"/>
      <c r="K266" s="32"/>
      <c r="L266" s="32"/>
      <c r="M266" s="32"/>
      <c r="N266" s="32"/>
      <c r="O266" s="32"/>
      <c r="P266" s="32"/>
      <c r="Q266" s="32"/>
      <c r="R266" s="32"/>
      <c r="S266" s="32"/>
      <c r="T266" s="32"/>
      <c r="U266" s="32"/>
      <c r="V266" s="32"/>
      <c r="W266" s="32"/>
      <c r="X266" s="32"/>
      <c r="Y266" s="32"/>
      <c r="Z266" s="32"/>
    </row>
    <row r="267" spans="1:26" ht="12.5" x14ac:dyDescent="0.25">
      <c r="A267" s="32"/>
      <c r="B267" s="32"/>
      <c r="C267" s="32"/>
      <c r="D267" s="32"/>
      <c r="E267" s="32"/>
      <c r="F267" s="31"/>
      <c r="G267" s="32"/>
      <c r="H267" s="32"/>
      <c r="I267" s="32"/>
      <c r="J267" s="32"/>
      <c r="K267" s="32"/>
      <c r="L267" s="32"/>
      <c r="M267" s="32"/>
      <c r="N267" s="32"/>
      <c r="O267" s="32"/>
      <c r="P267" s="32"/>
      <c r="Q267" s="32"/>
      <c r="R267" s="32"/>
      <c r="S267" s="32"/>
      <c r="T267" s="32"/>
      <c r="U267" s="32"/>
      <c r="V267" s="32"/>
      <c r="W267" s="32"/>
      <c r="X267" s="32"/>
      <c r="Y267" s="32"/>
      <c r="Z267" s="32"/>
    </row>
    <row r="268" spans="1:26" ht="12.5" x14ac:dyDescent="0.25">
      <c r="A268" s="32"/>
      <c r="B268" s="32"/>
      <c r="C268" s="32"/>
      <c r="D268" s="32"/>
      <c r="E268" s="32"/>
      <c r="F268" s="31"/>
      <c r="G268" s="32"/>
      <c r="H268" s="32"/>
      <c r="I268" s="32"/>
      <c r="J268" s="32"/>
      <c r="K268" s="32"/>
      <c r="L268" s="32"/>
      <c r="M268" s="32"/>
      <c r="N268" s="32"/>
      <c r="O268" s="32"/>
      <c r="P268" s="32"/>
      <c r="Q268" s="32"/>
      <c r="R268" s="32"/>
      <c r="S268" s="32"/>
      <c r="T268" s="32"/>
      <c r="U268" s="32"/>
      <c r="V268" s="32"/>
      <c r="W268" s="32"/>
      <c r="X268" s="32"/>
      <c r="Y268" s="32"/>
      <c r="Z268" s="32"/>
    </row>
    <row r="269" spans="1:26" ht="12.5" x14ac:dyDescent="0.25">
      <c r="A269" s="32"/>
      <c r="B269" s="32"/>
      <c r="C269" s="32"/>
      <c r="D269" s="32"/>
      <c r="E269" s="32"/>
      <c r="F269" s="31"/>
      <c r="G269" s="32"/>
      <c r="H269" s="32"/>
      <c r="I269" s="32"/>
      <c r="J269" s="32"/>
      <c r="K269" s="32"/>
      <c r="L269" s="32"/>
      <c r="M269" s="32"/>
      <c r="N269" s="32"/>
      <c r="O269" s="32"/>
      <c r="P269" s="32"/>
      <c r="Q269" s="32"/>
      <c r="R269" s="32"/>
      <c r="S269" s="32"/>
      <c r="T269" s="32"/>
      <c r="U269" s="32"/>
      <c r="V269" s="32"/>
      <c r="W269" s="32"/>
      <c r="X269" s="32"/>
      <c r="Y269" s="32"/>
      <c r="Z269" s="32"/>
    </row>
    <row r="270" spans="1:26" ht="12.5" x14ac:dyDescent="0.25">
      <c r="A270" s="32"/>
      <c r="B270" s="32"/>
      <c r="C270" s="32"/>
      <c r="D270" s="32"/>
      <c r="E270" s="32"/>
      <c r="F270" s="31"/>
      <c r="G270" s="32"/>
      <c r="H270" s="32"/>
      <c r="I270" s="32"/>
      <c r="J270" s="32"/>
      <c r="K270" s="32"/>
      <c r="L270" s="32"/>
      <c r="M270" s="32"/>
      <c r="N270" s="32"/>
      <c r="O270" s="32"/>
      <c r="P270" s="32"/>
      <c r="Q270" s="32"/>
      <c r="R270" s="32"/>
      <c r="S270" s="32"/>
      <c r="T270" s="32"/>
      <c r="U270" s="32"/>
      <c r="V270" s="32"/>
      <c r="W270" s="32"/>
      <c r="X270" s="32"/>
      <c r="Y270" s="32"/>
      <c r="Z270" s="32"/>
    </row>
    <row r="271" spans="1:26" ht="12.5" x14ac:dyDescent="0.25">
      <c r="A271" s="32"/>
      <c r="B271" s="32"/>
      <c r="C271" s="32"/>
      <c r="D271" s="32"/>
      <c r="E271" s="32"/>
      <c r="F271" s="31"/>
      <c r="G271" s="32"/>
      <c r="H271" s="32"/>
      <c r="I271" s="32"/>
      <c r="J271" s="32"/>
      <c r="K271" s="32"/>
      <c r="L271" s="32"/>
      <c r="M271" s="32"/>
      <c r="N271" s="32"/>
      <c r="O271" s="32"/>
      <c r="P271" s="32"/>
      <c r="Q271" s="32"/>
      <c r="R271" s="32"/>
      <c r="S271" s="32"/>
      <c r="T271" s="32"/>
      <c r="U271" s="32"/>
      <c r="V271" s="32"/>
      <c r="W271" s="32"/>
      <c r="X271" s="32"/>
      <c r="Y271" s="32"/>
      <c r="Z271" s="32"/>
    </row>
    <row r="272" spans="1:26" ht="12.5" x14ac:dyDescent="0.25">
      <c r="A272" s="32"/>
      <c r="B272" s="32"/>
      <c r="C272" s="32"/>
      <c r="D272" s="32"/>
      <c r="E272" s="32"/>
      <c r="F272" s="31"/>
      <c r="G272" s="32"/>
      <c r="H272" s="32"/>
      <c r="I272" s="32"/>
      <c r="J272" s="32"/>
      <c r="K272" s="32"/>
      <c r="L272" s="32"/>
      <c r="M272" s="32"/>
      <c r="N272" s="32"/>
      <c r="O272" s="32"/>
      <c r="P272" s="32"/>
      <c r="Q272" s="32"/>
      <c r="R272" s="32"/>
      <c r="S272" s="32"/>
      <c r="T272" s="32"/>
      <c r="U272" s="32"/>
      <c r="V272" s="32"/>
      <c r="W272" s="32"/>
      <c r="X272" s="32"/>
      <c r="Y272" s="32"/>
      <c r="Z272" s="32"/>
    </row>
    <row r="273" spans="1:26" ht="12.5" x14ac:dyDescent="0.25">
      <c r="A273" s="32"/>
      <c r="B273" s="32"/>
      <c r="C273" s="32"/>
      <c r="D273" s="32"/>
      <c r="E273" s="32"/>
      <c r="F273" s="31"/>
      <c r="G273" s="32"/>
      <c r="H273" s="32"/>
      <c r="I273" s="32"/>
      <c r="J273" s="32"/>
      <c r="K273" s="32"/>
      <c r="L273" s="32"/>
      <c r="M273" s="32"/>
      <c r="N273" s="32"/>
      <c r="O273" s="32"/>
      <c r="P273" s="32"/>
      <c r="Q273" s="32"/>
      <c r="R273" s="32"/>
      <c r="S273" s="32"/>
      <c r="T273" s="32"/>
      <c r="U273" s="32"/>
      <c r="V273" s="32"/>
      <c r="W273" s="32"/>
      <c r="X273" s="32"/>
      <c r="Y273" s="32"/>
      <c r="Z273" s="32"/>
    </row>
    <row r="274" spans="1:26" ht="12.5" x14ac:dyDescent="0.25">
      <c r="A274" s="32"/>
      <c r="B274" s="32"/>
      <c r="C274" s="32"/>
      <c r="D274" s="32"/>
      <c r="E274" s="32"/>
      <c r="F274" s="31"/>
      <c r="G274" s="32"/>
      <c r="H274" s="32"/>
      <c r="I274" s="32"/>
      <c r="J274" s="32"/>
      <c r="K274" s="32"/>
      <c r="L274" s="32"/>
      <c r="M274" s="32"/>
      <c r="N274" s="32"/>
      <c r="O274" s="32"/>
      <c r="P274" s="32"/>
      <c r="Q274" s="32"/>
      <c r="R274" s="32"/>
      <c r="S274" s="32"/>
      <c r="T274" s="32"/>
      <c r="U274" s="32"/>
      <c r="V274" s="32"/>
      <c r="W274" s="32"/>
      <c r="X274" s="32"/>
      <c r="Y274" s="32"/>
      <c r="Z274" s="32"/>
    </row>
    <row r="275" spans="1:26" ht="12.5" x14ac:dyDescent="0.25">
      <c r="A275" s="32"/>
      <c r="B275" s="32"/>
      <c r="C275" s="32"/>
      <c r="D275" s="32"/>
      <c r="E275" s="32"/>
      <c r="F275" s="31"/>
      <c r="G275" s="32"/>
      <c r="H275" s="32"/>
      <c r="I275" s="32"/>
      <c r="J275" s="32"/>
      <c r="K275" s="32"/>
      <c r="L275" s="32"/>
      <c r="M275" s="32"/>
      <c r="N275" s="32"/>
      <c r="O275" s="32"/>
      <c r="P275" s="32"/>
      <c r="Q275" s="32"/>
      <c r="R275" s="32"/>
      <c r="S275" s="32"/>
      <c r="T275" s="32"/>
      <c r="U275" s="32"/>
      <c r="V275" s="32"/>
      <c r="W275" s="32"/>
      <c r="X275" s="32"/>
      <c r="Y275" s="32"/>
      <c r="Z275" s="32"/>
    </row>
    <row r="276" spans="1:26" ht="12.5" x14ac:dyDescent="0.25">
      <c r="A276" s="32"/>
      <c r="B276" s="32"/>
      <c r="C276" s="32"/>
      <c r="D276" s="32"/>
      <c r="E276" s="32"/>
      <c r="F276" s="31"/>
      <c r="G276" s="32"/>
      <c r="H276" s="32"/>
      <c r="I276" s="32"/>
      <c r="J276" s="32"/>
      <c r="K276" s="32"/>
      <c r="L276" s="32"/>
      <c r="M276" s="32"/>
      <c r="N276" s="32"/>
      <c r="O276" s="32"/>
      <c r="P276" s="32"/>
      <c r="Q276" s="32"/>
      <c r="R276" s="32"/>
      <c r="S276" s="32"/>
      <c r="T276" s="32"/>
      <c r="U276" s="32"/>
      <c r="V276" s="32"/>
      <c r="W276" s="32"/>
      <c r="X276" s="32"/>
      <c r="Y276" s="32"/>
      <c r="Z276" s="32"/>
    </row>
    <row r="277" spans="1:26" ht="12.5" x14ac:dyDescent="0.25">
      <c r="A277" s="32"/>
      <c r="B277" s="32"/>
      <c r="C277" s="32"/>
      <c r="D277" s="32"/>
      <c r="E277" s="32"/>
      <c r="F277" s="31"/>
      <c r="G277" s="32"/>
      <c r="H277" s="32"/>
      <c r="I277" s="32"/>
      <c r="J277" s="32"/>
      <c r="K277" s="32"/>
      <c r="L277" s="32"/>
      <c r="M277" s="32"/>
      <c r="N277" s="32"/>
      <c r="O277" s="32"/>
      <c r="P277" s="32"/>
      <c r="Q277" s="32"/>
      <c r="R277" s="32"/>
      <c r="S277" s="32"/>
      <c r="T277" s="32"/>
      <c r="U277" s="32"/>
      <c r="V277" s="32"/>
      <c r="W277" s="32"/>
      <c r="X277" s="32"/>
      <c r="Y277" s="32"/>
      <c r="Z277" s="32"/>
    </row>
    <row r="278" spans="1:26" ht="12.5" x14ac:dyDescent="0.25">
      <c r="A278" s="32"/>
      <c r="B278" s="32"/>
      <c r="C278" s="32"/>
      <c r="D278" s="32"/>
      <c r="E278" s="32"/>
      <c r="F278" s="31"/>
      <c r="G278" s="32"/>
      <c r="H278" s="32"/>
      <c r="I278" s="32"/>
      <c r="J278" s="32"/>
      <c r="K278" s="32"/>
      <c r="L278" s="32"/>
      <c r="M278" s="32"/>
      <c r="N278" s="32"/>
      <c r="O278" s="32"/>
      <c r="P278" s="32"/>
      <c r="Q278" s="32"/>
      <c r="R278" s="32"/>
      <c r="S278" s="32"/>
      <c r="T278" s="32"/>
      <c r="U278" s="32"/>
      <c r="V278" s="32"/>
      <c r="W278" s="32"/>
      <c r="X278" s="32"/>
      <c r="Y278" s="32"/>
      <c r="Z278" s="32"/>
    </row>
    <row r="279" spans="1:26" ht="12.5" x14ac:dyDescent="0.25">
      <c r="A279" s="32"/>
      <c r="B279" s="32"/>
      <c r="C279" s="32"/>
      <c r="D279" s="32"/>
      <c r="E279" s="32"/>
      <c r="F279" s="31"/>
      <c r="G279" s="32"/>
      <c r="H279" s="32"/>
      <c r="I279" s="32"/>
      <c r="J279" s="32"/>
      <c r="K279" s="32"/>
      <c r="L279" s="32"/>
      <c r="M279" s="32"/>
      <c r="N279" s="32"/>
      <c r="O279" s="32"/>
      <c r="P279" s="32"/>
      <c r="Q279" s="32"/>
      <c r="R279" s="32"/>
      <c r="S279" s="32"/>
      <c r="T279" s="32"/>
      <c r="U279" s="32"/>
      <c r="V279" s="32"/>
      <c r="W279" s="32"/>
      <c r="X279" s="32"/>
      <c r="Y279" s="32"/>
      <c r="Z279" s="32"/>
    </row>
    <row r="280" spans="1:26" ht="12.5" x14ac:dyDescent="0.25">
      <c r="A280" s="32"/>
      <c r="B280" s="32"/>
      <c r="C280" s="32"/>
      <c r="D280" s="32"/>
      <c r="E280" s="32"/>
      <c r="F280" s="31"/>
      <c r="G280" s="32"/>
      <c r="H280" s="32"/>
      <c r="I280" s="32"/>
      <c r="J280" s="32"/>
      <c r="K280" s="32"/>
      <c r="L280" s="32"/>
      <c r="M280" s="32"/>
      <c r="N280" s="32"/>
      <c r="O280" s="32"/>
      <c r="P280" s="32"/>
      <c r="Q280" s="32"/>
      <c r="R280" s="32"/>
      <c r="S280" s="32"/>
      <c r="T280" s="32"/>
      <c r="U280" s="32"/>
      <c r="V280" s="32"/>
      <c r="W280" s="32"/>
      <c r="X280" s="32"/>
      <c r="Y280" s="32"/>
      <c r="Z280" s="32"/>
    </row>
    <row r="281" spans="1:26" ht="12.5" x14ac:dyDescent="0.25">
      <c r="A281" s="32"/>
      <c r="B281" s="32"/>
      <c r="C281" s="32"/>
      <c r="D281" s="32"/>
      <c r="E281" s="32"/>
      <c r="F281" s="31"/>
      <c r="G281" s="32"/>
      <c r="H281" s="32"/>
      <c r="I281" s="32"/>
      <c r="J281" s="32"/>
      <c r="K281" s="32"/>
      <c r="L281" s="32"/>
      <c r="M281" s="32"/>
      <c r="N281" s="32"/>
      <c r="O281" s="32"/>
      <c r="P281" s="32"/>
      <c r="Q281" s="32"/>
      <c r="R281" s="32"/>
      <c r="S281" s="32"/>
      <c r="T281" s="32"/>
      <c r="U281" s="32"/>
      <c r="V281" s="32"/>
      <c r="W281" s="32"/>
      <c r="X281" s="32"/>
      <c r="Y281" s="32"/>
      <c r="Z281" s="32"/>
    </row>
    <row r="282" spans="1:26" ht="12.5" x14ac:dyDescent="0.25">
      <c r="A282" s="32"/>
      <c r="B282" s="32"/>
      <c r="C282" s="32"/>
      <c r="D282" s="32"/>
      <c r="E282" s="32"/>
      <c r="F282" s="31"/>
      <c r="G282" s="32"/>
      <c r="H282" s="32"/>
      <c r="I282" s="32"/>
      <c r="J282" s="32"/>
      <c r="K282" s="32"/>
      <c r="L282" s="32"/>
      <c r="M282" s="32"/>
      <c r="N282" s="32"/>
      <c r="O282" s="32"/>
      <c r="P282" s="32"/>
      <c r="Q282" s="32"/>
      <c r="R282" s="32"/>
      <c r="S282" s="32"/>
      <c r="T282" s="32"/>
      <c r="U282" s="32"/>
      <c r="V282" s="32"/>
      <c r="W282" s="32"/>
      <c r="X282" s="32"/>
      <c r="Y282" s="32"/>
      <c r="Z282" s="32"/>
    </row>
    <row r="283" spans="1:26" ht="12.5" x14ac:dyDescent="0.25">
      <c r="A283" s="32"/>
      <c r="B283" s="32"/>
      <c r="C283" s="32"/>
      <c r="D283" s="32"/>
      <c r="E283" s="32"/>
      <c r="F283" s="31"/>
      <c r="G283" s="32"/>
      <c r="H283" s="32"/>
      <c r="I283" s="32"/>
      <c r="J283" s="32"/>
      <c r="K283" s="32"/>
      <c r="L283" s="32"/>
      <c r="M283" s="32"/>
      <c r="N283" s="32"/>
      <c r="O283" s="32"/>
      <c r="P283" s="32"/>
      <c r="Q283" s="32"/>
      <c r="R283" s="32"/>
      <c r="S283" s="32"/>
      <c r="T283" s="32"/>
      <c r="U283" s="32"/>
      <c r="V283" s="32"/>
      <c r="W283" s="32"/>
      <c r="X283" s="32"/>
      <c r="Y283" s="32"/>
      <c r="Z283" s="32"/>
    </row>
    <row r="284" spans="1:26" ht="12.5" x14ac:dyDescent="0.25">
      <c r="A284" s="32"/>
      <c r="B284" s="32"/>
      <c r="C284" s="32"/>
      <c r="D284" s="32"/>
      <c r="E284" s="32"/>
      <c r="F284" s="31"/>
      <c r="G284" s="32"/>
      <c r="H284" s="32"/>
      <c r="I284" s="32"/>
      <c r="J284" s="32"/>
      <c r="K284" s="32"/>
      <c r="L284" s="32"/>
      <c r="M284" s="32"/>
      <c r="N284" s="32"/>
      <c r="O284" s="32"/>
      <c r="P284" s="32"/>
      <c r="Q284" s="32"/>
      <c r="R284" s="32"/>
      <c r="S284" s="32"/>
      <c r="T284" s="32"/>
      <c r="U284" s="32"/>
      <c r="V284" s="32"/>
      <c r="W284" s="32"/>
      <c r="X284" s="32"/>
      <c r="Y284" s="32"/>
      <c r="Z284" s="32"/>
    </row>
    <row r="285" spans="1:26" ht="12.5" x14ac:dyDescent="0.25">
      <c r="A285" s="32"/>
      <c r="B285" s="32"/>
      <c r="C285" s="32"/>
      <c r="D285" s="32"/>
      <c r="E285" s="32"/>
      <c r="F285" s="31"/>
      <c r="G285" s="32"/>
      <c r="H285" s="32"/>
      <c r="I285" s="32"/>
      <c r="J285" s="32"/>
      <c r="K285" s="32"/>
      <c r="L285" s="32"/>
      <c r="M285" s="32"/>
      <c r="N285" s="32"/>
      <c r="O285" s="32"/>
      <c r="P285" s="32"/>
      <c r="Q285" s="32"/>
      <c r="R285" s="32"/>
      <c r="S285" s="32"/>
      <c r="T285" s="32"/>
      <c r="U285" s="32"/>
      <c r="V285" s="32"/>
      <c r="W285" s="32"/>
      <c r="X285" s="32"/>
      <c r="Y285" s="32"/>
      <c r="Z285" s="32"/>
    </row>
    <row r="286" spans="1:26" ht="12.5" x14ac:dyDescent="0.25">
      <c r="A286" s="32"/>
      <c r="B286" s="32"/>
      <c r="C286" s="32"/>
      <c r="D286" s="32"/>
      <c r="E286" s="32"/>
      <c r="F286" s="31"/>
      <c r="G286" s="32"/>
      <c r="H286" s="32"/>
      <c r="I286" s="32"/>
      <c r="J286" s="32"/>
      <c r="K286" s="32"/>
      <c r="L286" s="32"/>
      <c r="M286" s="32"/>
      <c r="N286" s="32"/>
      <c r="O286" s="32"/>
      <c r="P286" s="32"/>
      <c r="Q286" s="32"/>
      <c r="R286" s="32"/>
      <c r="S286" s="32"/>
      <c r="T286" s="32"/>
      <c r="U286" s="32"/>
      <c r="V286" s="32"/>
      <c r="W286" s="32"/>
      <c r="X286" s="32"/>
      <c r="Y286" s="32"/>
      <c r="Z286" s="32"/>
    </row>
    <row r="287" spans="1:26" ht="12.5" x14ac:dyDescent="0.25">
      <c r="A287" s="32"/>
      <c r="B287" s="32"/>
      <c r="C287" s="32"/>
      <c r="D287" s="32"/>
      <c r="E287" s="32"/>
      <c r="F287" s="31"/>
      <c r="G287" s="32"/>
      <c r="H287" s="32"/>
      <c r="I287" s="32"/>
      <c r="J287" s="32"/>
      <c r="K287" s="32"/>
      <c r="L287" s="32"/>
      <c r="M287" s="32"/>
      <c r="N287" s="32"/>
      <c r="O287" s="32"/>
      <c r="P287" s="32"/>
      <c r="Q287" s="32"/>
      <c r="R287" s="32"/>
      <c r="S287" s="32"/>
      <c r="T287" s="32"/>
      <c r="U287" s="32"/>
      <c r="V287" s="32"/>
      <c r="W287" s="32"/>
      <c r="X287" s="32"/>
      <c r="Y287" s="32"/>
      <c r="Z287" s="32"/>
    </row>
    <row r="288" spans="1:26" ht="12.5" x14ac:dyDescent="0.25">
      <c r="A288" s="32"/>
      <c r="B288" s="32"/>
      <c r="C288" s="32"/>
      <c r="D288" s="32"/>
      <c r="E288" s="32"/>
      <c r="F288" s="31"/>
      <c r="G288" s="32"/>
      <c r="H288" s="32"/>
      <c r="I288" s="32"/>
      <c r="J288" s="32"/>
      <c r="K288" s="32"/>
      <c r="L288" s="32"/>
      <c r="M288" s="32"/>
      <c r="N288" s="32"/>
      <c r="O288" s="32"/>
      <c r="P288" s="32"/>
      <c r="Q288" s="32"/>
      <c r="R288" s="32"/>
      <c r="S288" s="32"/>
      <c r="T288" s="32"/>
      <c r="U288" s="32"/>
      <c r="V288" s="32"/>
      <c r="W288" s="32"/>
      <c r="X288" s="32"/>
      <c r="Y288" s="32"/>
      <c r="Z288" s="32"/>
    </row>
    <row r="289" spans="1:26" ht="12.5" x14ac:dyDescent="0.25">
      <c r="A289" s="32"/>
      <c r="B289" s="32"/>
      <c r="C289" s="32"/>
      <c r="D289" s="32"/>
      <c r="E289" s="32"/>
      <c r="F289" s="31"/>
      <c r="G289" s="32"/>
      <c r="H289" s="32"/>
      <c r="I289" s="32"/>
      <c r="J289" s="32"/>
      <c r="K289" s="32"/>
      <c r="L289" s="32"/>
      <c r="M289" s="32"/>
      <c r="N289" s="32"/>
      <c r="O289" s="32"/>
      <c r="P289" s="32"/>
      <c r="Q289" s="32"/>
      <c r="R289" s="32"/>
      <c r="S289" s="32"/>
      <c r="T289" s="32"/>
      <c r="U289" s="32"/>
      <c r="V289" s="32"/>
      <c r="W289" s="32"/>
      <c r="X289" s="32"/>
      <c r="Y289" s="32"/>
      <c r="Z289" s="32"/>
    </row>
    <row r="290" spans="1:26" ht="12.5" x14ac:dyDescent="0.25">
      <c r="A290" s="32"/>
      <c r="B290" s="32"/>
      <c r="C290" s="32"/>
      <c r="D290" s="32"/>
      <c r="E290" s="32"/>
      <c r="F290" s="31"/>
      <c r="G290" s="32"/>
      <c r="H290" s="32"/>
      <c r="I290" s="32"/>
      <c r="J290" s="32"/>
      <c r="K290" s="32"/>
      <c r="L290" s="32"/>
      <c r="M290" s="32"/>
      <c r="N290" s="32"/>
      <c r="O290" s="32"/>
      <c r="P290" s="32"/>
      <c r="Q290" s="32"/>
      <c r="R290" s="32"/>
      <c r="S290" s="32"/>
      <c r="T290" s="32"/>
      <c r="U290" s="32"/>
      <c r="V290" s="32"/>
      <c r="W290" s="32"/>
      <c r="X290" s="32"/>
      <c r="Y290" s="32"/>
      <c r="Z290" s="32"/>
    </row>
    <row r="291" spans="1:26" ht="12.5" x14ac:dyDescent="0.25">
      <c r="A291" s="32"/>
      <c r="B291" s="32"/>
      <c r="C291" s="32"/>
      <c r="D291" s="32"/>
      <c r="E291" s="32"/>
      <c r="F291" s="31"/>
      <c r="G291" s="32"/>
      <c r="H291" s="32"/>
      <c r="I291" s="32"/>
      <c r="J291" s="32"/>
      <c r="K291" s="32"/>
      <c r="L291" s="32"/>
      <c r="M291" s="32"/>
      <c r="N291" s="32"/>
      <c r="O291" s="32"/>
      <c r="P291" s="32"/>
      <c r="Q291" s="32"/>
      <c r="R291" s="32"/>
      <c r="S291" s="32"/>
      <c r="T291" s="32"/>
      <c r="U291" s="32"/>
      <c r="V291" s="32"/>
      <c r="W291" s="32"/>
      <c r="X291" s="32"/>
      <c r="Y291" s="32"/>
      <c r="Z291" s="32"/>
    </row>
    <row r="292" spans="1:26" ht="12.5" x14ac:dyDescent="0.25">
      <c r="A292" s="32"/>
      <c r="B292" s="32"/>
      <c r="C292" s="32"/>
      <c r="D292" s="32"/>
      <c r="E292" s="32"/>
      <c r="F292" s="31"/>
      <c r="G292" s="32"/>
      <c r="H292" s="32"/>
      <c r="I292" s="32"/>
      <c r="J292" s="32"/>
      <c r="K292" s="32"/>
      <c r="L292" s="32"/>
      <c r="M292" s="32"/>
      <c r="N292" s="32"/>
      <c r="O292" s="32"/>
      <c r="P292" s="32"/>
      <c r="Q292" s="32"/>
      <c r="R292" s="32"/>
      <c r="S292" s="32"/>
      <c r="T292" s="32"/>
      <c r="U292" s="32"/>
      <c r="V292" s="32"/>
      <c r="W292" s="32"/>
      <c r="X292" s="32"/>
      <c r="Y292" s="32"/>
      <c r="Z292" s="32"/>
    </row>
    <row r="293" spans="1:26" ht="12.5" x14ac:dyDescent="0.25">
      <c r="A293" s="32"/>
      <c r="B293" s="32"/>
      <c r="C293" s="32"/>
      <c r="D293" s="32"/>
      <c r="E293" s="32"/>
      <c r="F293" s="31"/>
      <c r="G293" s="32"/>
      <c r="H293" s="32"/>
      <c r="I293" s="32"/>
      <c r="J293" s="32"/>
      <c r="K293" s="32"/>
      <c r="L293" s="32"/>
      <c r="M293" s="32"/>
      <c r="N293" s="32"/>
      <c r="O293" s="32"/>
      <c r="P293" s="32"/>
      <c r="Q293" s="32"/>
      <c r="R293" s="32"/>
      <c r="S293" s="32"/>
      <c r="T293" s="32"/>
      <c r="U293" s="32"/>
      <c r="V293" s="32"/>
      <c r="W293" s="32"/>
      <c r="X293" s="32"/>
      <c r="Y293" s="32"/>
      <c r="Z293" s="32"/>
    </row>
    <row r="294" spans="1:26" ht="12.5" x14ac:dyDescent="0.25">
      <c r="A294" s="32"/>
      <c r="B294" s="32"/>
      <c r="C294" s="32"/>
      <c r="D294" s="32"/>
      <c r="E294" s="32"/>
      <c r="F294" s="31"/>
      <c r="G294" s="32"/>
      <c r="H294" s="32"/>
      <c r="I294" s="32"/>
      <c r="J294" s="32"/>
      <c r="K294" s="32"/>
      <c r="L294" s="32"/>
      <c r="M294" s="32"/>
      <c r="N294" s="32"/>
      <c r="O294" s="32"/>
      <c r="P294" s="32"/>
      <c r="Q294" s="32"/>
      <c r="R294" s="32"/>
      <c r="S294" s="32"/>
      <c r="T294" s="32"/>
      <c r="U294" s="32"/>
      <c r="V294" s="32"/>
      <c r="W294" s="32"/>
      <c r="X294" s="32"/>
      <c r="Y294" s="32"/>
      <c r="Z294" s="32"/>
    </row>
    <row r="295" spans="1:26" ht="12.5" x14ac:dyDescent="0.25">
      <c r="A295" s="32"/>
      <c r="B295" s="32"/>
      <c r="C295" s="32"/>
      <c r="D295" s="32"/>
      <c r="E295" s="32"/>
      <c r="F295" s="31"/>
      <c r="G295" s="32"/>
      <c r="H295" s="32"/>
      <c r="I295" s="32"/>
      <c r="J295" s="32"/>
      <c r="K295" s="32"/>
      <c r="L295" s="32"/>
      <c r="M295" s="32"/>
      <c r="N295" s="32"/>
      <c r="O295" s="32"/>
      <c r="P295" s="32"/>
      <c r="Q295" s="32"/>
      <c r="R295" s="32"/>
      <c r="S295" s="32"/>
      <c r="T295" s="32"/>
      <c r="U295" s="32"/>
      <c r="V295" s="32"/>
      <c r="W295" s="32"/>
      <c r="X295" s="32"/>
      <c r="Y295" s="32"/>
      <c r="Z295" s="32"/>
    </row>
    <row r="296" spans="1:26" ht="12.5" x14ac:dyDescent="0.25">
      <c r="A296" s="32"/>
      <c r="B296" s="32"/>
      <c r="C296" s="32"/>
      <c r="D296" s="32"/>
      <c r="E296" s="32"/>
      <c r="F296" s="31"/>
      <c r="G296" s="32"/>
      <c r="H296" s="32"/>
      <c r="I296" s="32"/>
      <c r="J296" s="32"/>
      <c r="K296" s="32"/>
      <c r="L296" s="32"/>
      <c r="M296" s="32"/>
      <c r="N296" s="32"/>
      <c r="O296" s="32"/>
      <c r="P296" s="32"/>
      <c r="Q296" s="32"/>
      <c r="R296" s="32"/>
      <c r="S296" s="32"/>
      <c r="T296" s="32"/>
      <c r="U296" s="32"/>
      <c r="V296" s="32"/>
      <c r="W296" s="32"/>
      <c r="X296" s="32"/>
      <c r="Y296" s="32"/>
      <c r="Z296" s="32"/>
    </row>
    <row r="297" spans="1:26" ht="12.5" x14ac:dyDescent="0.25">
      <c r="A297" s="32"/>
      <c r="B297" s="32"/>
      <c r="C297" s="32"/>
      <c r="D297" s="32"/>
      <c r="E297" s="32"/>
      <c r="F297" s="31"/>
      <c r="G297" s="32"/>
      <c r="H297" s="32"/>
      <c r="I297" s="32"/>
      <c r="J297" s="32"/>
      <c r="K297" s="32"/>
      <c r="L297" s="32"/>
      <c r="M297" s="32"/>
      <c r="N297" s="32"/>
      <c r="O297" s="32"/>
      <c r="P297" s="32"/>
      <c r="Q297" s="32"/>
      <c r="R297" s="32"/>
      <c r="S297" s="32"/>
      <c r="T297" s="32"/>
      <c r="U297" s="32"/>
      <c r="V297" s="32"/>
      <c r="W297" s="32"/>
      <c r="X297" s="32"/>
      <c r="Y297" s="32"/>
      <c r="Z297" s="32"/>
    </row>
    <row r="298" spans="1:26" ht="12.5" x14ac:dyDescent="0.25">
      <c r="A298" s="32"/>
      <c r="B298" s="32"/>
      <c r="C298" s="32"/>
      <c r="D298" s="32"/>
      <c r="E298" s="32"/>
      <c r="F298" s="31"/>
      <c r="G298" s="32"/>
      <c r="H298" s="32"/>
      <c r="I298" s="32"/>
      <c r="J298" s="32"/>
      <c r="K298" s="32"/>
      <c r="L298" s="32"/>
      <c r="M298" s="32"/>
      <c r="N298" s="32"/>
      <c r="O298" s="32"/>
      <c r="P298" s="32"/>
      <c r="Q298" s="32"/>
      <c r="R298" s="32"/>
      <c r="S298" s="32"/>
      <c r="T298" s="32"/>
      <c r="U298" s="32"/>
      <c r="V298" s="32"/>
      <c r="W298" s="32"/>
      <c r="X298" s="32"/>
      <c r="Y298" s="32"/>
      <c r="Z298" s="32"/>
    </row>
    <row r="299" spans="1:26" ht="12.5" x14ac:dyDescent="0.25">
      <c r="A299" s="32"/>
      <c r="B299" s="32"/>
      <c r="C299" s="32"/>
      <c r="D299" s="32"/>
      <c r="E299" s="32"/>
      <c r="F299" s="31"/>
      <c r="G299" s="32"/>
      <c r="H299" s="32"/>
      <c r="I299" s="32"/>
      <c r="J299" s="32"/>
      <c r="K299" s="32"/>
      <c r="L299" s="32"/>
      <c r="M299" s="32"/>
      <c r="N299" s="32"/>
      <c r="O299" s="32"/>
      <c r="P299" s="32"/>
      <c r="Q299" s="32"/>
      <c r="R299" s="32"/>
      <c r="S299" s="32"/>
      <c r="T299" s="32"/>
      <c r="U299" s="32"/>
      <c r="V299" s="32"/>
      <c r="W299" s="32"/>
      <c r="X299" s="32"/>
      <c r="Y299" s="32"/>
      <c r="Z299" s="32"/>
    </row>
    <row r="300" spans="1:26" ht="12.5" x14ac:dyDescent="0.25">
      <c r="A300" s="32"/>
      <c r="B300" s="32"/>
      <c r="C300" s="32"/>
      <c r="D300" s="32"/>
      <c r="E300" s="32"/>
      <c r="F300" s="31"/>
      <c r="G300" s="32"/>
      <c r="H300" s="32"/>
      <c r="I300" s="32"/>
      <c r="J300" s="32"/>
      <c r="K300" s="32"/>
      <c r="L300" s="32"/>
      <c r="M300" s="32"/>
      <c r="N300" s="32"/>
      <c r="O300" s="32"/>
      <c r="P300" s="32"/>
      <c r="Q300" s="32"/>
      <c r="R300" s="32"/>
      <c r="S300" s="32"/>
      <c r="T300" s="32"/>
      <c r="U300" s="32"/>
      <c r="V300" s="32"/>
      <c r="W300" s="32"/>
      <c r="X300" s="32"/>
      <c r="Y300" s="32"/>
      <c r="Z300" s="32"/>
    </row>
    <row r="301" spans="1:26" ht="12.5" x14ac:dyDescent="0.25">
      <c r="A301" s="32"/>
      <c r="B301" s="32"/>
      <c r="C301" s="32"/>
      <c r="D301" s="32"/>
      <c r="E301" s="32"/>
      <c r="F301" s="31"/>
      <c r="G301" s="32"/>
      <c r="H301" s="32"/>
      <c r="I301" s="32"/>
      <c r="J301" s="32"/>
      <c r="K301" s="32"/>
      <c r="L301" s="32"/>
      <c r="M301" s="32"/>
      <c r="N301" s="32"/>
      <c r="O301" s="32"/>
      <c r="P301" s="32"/>
      <c r="Q301" s="32"/>
      <c r="R301" s="32"/>
      <c r="S301" s="32"/>
      <c r="T301" s="32"/>
      <c r="U301" s="32"/>
      <c r="V301" s="32"/>
      <c r="W301" s="32"/>
      <c r="X301" s="32"/>
      <c r="Y301" s="32"/>
      <c r="Z301" s="32"/>
    </row>
    <row r="302" spans="1:26" ht="12.5" x14ac:dyDescent="0.25">
      <c r="A302" s="32"/>
      <c r="B302" s="32"/>
      <c r="C302" s="32"/>
      <c r="D302" s="32"/>
      <c r="E302" s="32"/>
      <c r="F302" s="31"/>
      <c r="G302" s="32"/>
      <c r="H302" s="32"/>
      <c r="I302" s="32"/>
      <c r="J302" s="32"/>
      <c r="K302" s="32"/>
      <c r="L302" s="32"/>
      <c r="M302" s="32"/>
      <c r="N302" s="32"/>
      <c r="O302" s="32"/>
      <c r="P302" s="32"/>
      <c r="Q302" s="32"/>
      <c r="R302" s="32"/>
      <c r="S302" s="32"/>
      <c r="T302" s="32"/>
      <c r="U302" s="32"/>
      <c r="V302" s="32"/>
      <c r="W302" s="32"/>
      <c r="X302" s="32"/>
      <c r="Y302" s="32"/>
      <c r="Z302" s="32"/>
    </row>
    <row r="303" spans="1:26" ht="12.5" x14ac:dyDescent="0.25">
      <c r="A303" s="32"/>
      <c r="B303" s="32"/>
      <c r="C303" s="32"/>
      <c r="D303" s="32"/>
      <c r="E303" s="32"/>
      <c r="F303" s="31"/>
      <c r="G303" s="32"/>
      <c r="H303" s="32"/>
      <c r="I303" s="32"/>
      <c r="J303" s="32"/>
      <c r="K303" s="32"/>
      <c r="L303" s="32"/>
      <c r="M303" s="32"/>
      <c r="N303" s="32"/>
      <c r="O303" s="32"/>
      <c r="P303" s="32"/>
      <c r="Q303" s="32"/>
      <c r="R303" s="32"/>
      <c r="S303" s="32"/>
      <c r="T303" s="32"/>
      <c r="U303" s="32"/>
      <c r="V303" s="32"/>
      <c r="W303" s="32"/>
      <c r="X303" s="32"/>
      <c r="Y303" s="32"/>
      <c r="Z303" s="32"/>
    </row>
    <row r="304" spans="1:26" ht="12.5" x14ac:dyDescent="0.25">
      <c r="A304" s="32"/>
      <c r="B304" s="32"/>
      <c r="C304" s="32"/>
      <c r="D304" s="32"/>
      <c r="E304" s="32"/>
      <c r="F304" s="31"/>
      <c r="G304" s="32"/>
      <c r="H304" s="32"/>
      <c r="I304" s="32"/>
      <c r="J304" s="32"/>
      <c r="K304" s="32"/>
      <c r="L304" s="32"/>
      <c r="M304" s="32"/>
      <c r="N304" s="32"/>
      <c r="O304" s="32"/>
      <c r="P304" s="32"/>
      <c r="Q304" s="32"/>
      <c r="R304" s="32"/>
      <c r="S304" s="32"/>
      <c r="T304" s="32"/>
      <c r="U304" s="32"/>
      <c r="V304" s="32"/>
      <c r="W304" s="32"/>
      <c r="X304" s="32"/>
      <c r="Y304" s="32"/>
      <c r="Z304" s="32"/>
    </row>
    <row r="305" spans="1:26" ht="12.5" x14ac:dyDescent="0.25">
      <c r="A305" s="32"/>
      <c r="B305" s="32"/>
      <c r="C305" s="32"/>
      <c r="D305" s="32"/>
      <c r="E305" s="32"/>
      <c r="F305" s="31"/>
      <c r="G305" s="32"/>
      <c r="H305" s="32"/>
      <c r="I305" s="32"/>
      <c r="J305" s="32"/>
      <c r="K305" s="32"/>
      <c r="L305" s="32"/>
      <c r="M305" s="32"/>
      <c r="N305" s="32"/>
      <c r="O305" s="32"/>
      <c r="P305" s="32"/>
      <c r="Q305" s="32"/>
      <c r="R305" s="32"/>
      <c r="S305" s="32"/>
      <c r="T305" s="32"/>
      <c r="U305" s="32"/>
      <c r="V305" s="32"/>
      <c r="W305" s="32"/>
      <c r="X305" s="32"/>
      <c r="Y305" s="32"/>
      <c r="Z305" s="32"/>
    </row>
    <row r="306" spans="1:26" ht="12.5" x14ac:dyDescent="0.25">
      <c r="A306" s="32"/>
      <c r="B306" s="32"/>
      <c r="C306" s="32"/>
      <c r="D306" s="32"/>
      <c r="E306" s="32"/>
      <c r="F306" s="31"/>
      <c r="G306" s="32"/>
      <c r="H306" s="32"/>
      <c r="I306" s="32"/>
      <c r="J306" s="32"/>
      <c r="K306" s="32"/>
      <c r="L306" s="32"/>
      <c r="M306" s="32"/>
      <c r="N306" s="32"/>
      <c r="O306" s="32"/>
      <c r="P306" s="32"/>
      <c r="Q306" s="32"/>
      <c r="R306" s="32"/>
      <c r="S306" s="32"/>
      <c r="T306" s="32"/>
      <c r="U306" s="32"/>
      <c r="V306" s="32"/>
      <c r="W306" s="32"/>
      <c r="X306" s="32"/>
      <c r="Y306" s="32"/>
      <c r="Z306" s="32"/>
    </row>
    <row r="307" spans="1:26" ht="12.5" x14ac:dyDescent="0.25">
      <c r="A307" s="32"/>
      <c r="B307" s="32"/>
      <c r="C307" s="32"/>
      <c r="D307" s="32"/>
      <c r="E307" s="32"/>
      <c r="F307" s="31"/>
      <c r="G307" s="32"/>
      <c r="H307" s="32"/>
      <c r="I307" s="32"/>
      <c r="J307" s="32"/>
      <c r="K307" s="32"/>
      <c r="L307" s="32"/>
      <c r="M307" s="32"/>
      <c r="N307" s="32"/>
      <c r="O307" s="32"/>
      <c r="P307" s="32"/>
      <c r="Q307" s="32"/>
      <c r="R307" s="32"/>
      <c r="S307" s="32"/>
      <c r="T307" s="32"/>
      <c r="U307" s="32"/>
      <c r="V307" s="32"/>
      <c r="W307" s="32"/>
      <c r="X307" s="32"/>
      <c r="Y307" s="32"/>
      <c r="Z307" s="32"/>
    </row>
    <row r="308" spans="1:26" ht="12.5" x14ac:dyDescent="0.25">
      <c r="A308" s="32"/>
      <c r="B308" s="32"/>
      <c r="C308" s="32"/>
      <c r="D308" s="32"/>
      <c r="E308" s="32"/>
      <c r="F308" s="31"/>
      <c r="G308" s="32"/>
      <c r="H308" s="32"/>
      <c r="I308" s="32"/>
      <c r="J308" s="32"/>
      <c r="K308" s="32"/>
      <c r="L308" s="32"/>
      <c r="M308" s="32"/>
      <c r="N308" s="32"/>
      <c r="O308" s="32"/>
      <c r="P308" s="32"/>
      <c r="Q308" s="32"/>
      <c r="R308" s="32"/>
      <c r="S308" s="32"/>
      <c r="T308" s="32"/>
      <c r="U308" s="32"/>
      <c r="V308" s="32"/>
      <c r="W308" s="32"/>
      <c r="X308" s="32"/>
      <c r="Y308" s="32"/>
      <c r="Z308" s="32"/>
    </row>
    <row r="309" spans="1:26" ht="12.5" x14ac:dyDescent="0.25">
      <c r="A309" s="32"/>
      <c r="B309" s="32"/>
      <c r="C309" s="32"/>
      <c r="D309" s="32"/>
      <c r="E309" s="32"/>
      <c r="F309" s="31"/>
      <c r="G309" s="32"/>
      <c r="H309" s="32"/>
      <c r="I309" s="32"/>
      <c r="J309" s="32"/>
      <c r="K309" s="32"/>
      <c r="L309" s="32"/>
      <c r="M309" s="32"/>
      <c r="N309" s="32"/>
      <c r="O309" s="32"/>
      <c r="P309" s="32"/>
      <c r="Q309" s="32"/>
      <c r="R309" s="32"/>
      <c r="S309" s="32"/>
      <c r="T309" s="32"/>
      <c r="U309" s="32"/>
      <c r="V309" s="32"/>
      <c r="W309" s="32"/>
      <c r="X309" s="32"/>
      <c r="Y309" s="32"/>
      <c r="Z309" s="32"/>
    </row>
    <row r="310" spans="1:26" ht="12.5" x14ac:dyDescent="0.25">
      <c r="A310" s="32"/>
      <c r="B310" s="32"/>
      <c r="C310" s="32"/>
      <c r="D310" s="32"/>
      <c r="E310" s="32"/>
      <c r="F310" s="31"/>
      <c r="G310" s="32"/>
      <c r="H310" s="32"/>
      <c r="I310" s="32"/>
      <c r="J310" s="32"/>
      <c r="K310" s="32"/>
      <c r="L310" s="32"/>
      <c r="M310" s="32"/>
      <c r="N310" s="32"/>
      <c r="O310" s="32"/>
      <c r="P310" s="32"/>
      <c r="Q310" s="32"/>
      <c r="R310" s="32"/>
      <c r="S310" s="32"/>
      <c r="T310" s="32"/>
      <c r="U310" s="32"/>
      <c r="V310" s="32"/>
      <c r="W310" s="32"/>
      <c r="X310" s="32"/>
      <c r="Y310" s="32"/>
      <c r="Z310" s="32"/>
    </row>
    <row r="311" spans="1:26" ht="12.5" x14ac:dyDescent="0.25">
      <c r="A311" s="32"/>
      <c r="B311" s="32"/>
      <c r="C311" s="32"/>
      <c r="D311" s="32"/>
      <c r="E311" s="32"/>
      <c r="F311" s="31"/>
      <c r="G311" s="32"/>
      <c r="H311" s="32"/>
      <c r="I311" s="32"/>
      <c r="J311" s="32"/>
      <c r="K311" s="32"/>
      <c r="L311" s="32"/>
      <c r="M311" s="32"/>
      <c r="N311" s="32"/>
      <c r="O311" s="32"/>
      <c r="P311" s="32"/>
      <c r="Q311" s="32"/>
      <c r="R311" s="32"/>
      <c r="S311" s="32"/>
      <c r="T311" s="32"/>
      <c r="U311" s="32"/>
      <c r="V311" s="32"/>
      <c r="W311" s="32"/>
      <c r="X311" s="32"/>
      <c r="Y311" s="32"/>
      <c r="Z311" s="32"/>
    </row>
    <row r="312" spans="1:26" ht="12.5" x14ac:dyDescent="0.25">
      <c r="A312" s="32"/>
      <c r="B312" s="32"/>
      <c r="C312" s="32"/>
      <c r="D312" s="32"/>
      <c r="E312" s="32"/>
      <c r="F312" s="31"/>
      <c r="G312" s="32"/>
      <c r="H312" s="32"/>
      <c r="I312" s="32"/>
      <c r="J312" s="32"/>
      <c r="K312" s="32"/>
      <c r="L312" s="32"/>
      <c r="M312" s="32"/>
      <c r="N312" s="32"/>
      <c r="O312" s="32"/>
      <c r="P312" s="32"/>
      <c r="Q312" s="32"/>
      <c r="R312" s="32"/>
      <c r="S312" s="32"/>
      <c r="T312" s="32"/>
      <c r="U312" s="32"/>
      <c r="V312" s="32"/>
      <c r="W312" s="32"/>
      <c r="X312" s="32"/>
      <c r="Y312" s="32"/>
      <c r="Z312" s="32"/>
    </row>
    <row r="313" spans="1:26" ht="12.5" x14ac:dyDescent="0.25">
      <c r="A313" s="32"/>
      <c r="B313" s="32"/>
      <c r="C313" s="32"/>
      <c r="D313" s="32"/>
      <c r="E313" s="32"/>
      <c r="F313" s="31"/>
      <c r="G313" s="32"/>
      <c r="H313" s="32"/>
      <c r="I313" s="32"/>
      <c r="J313" s="32"/>
      <c r="K313" s="32"/>
      <c r="L313" s="32"/>
      <c r="M313" s="32"/>
      <c r="N313" s="32"/>
      <c r="O313" s="32"/>
      <c r="P313" s="32"/>
      <c r="Q313" s="32"/>
      <c r="R313" s="32"/>
      <c r="S313" s="32"/>
      <c r="T313" s="32"/>
      <c r="U313" s="32"/>
      <c r="V313" s="32"/>
      <c r="W313" s="32"/>
      <c r="X313" s="32"/>
      <c r="Y313" s="32"/>
      <c r="Z313" s="32"/>
    </row>
    <row r="314" spans="1:26" ht="12.5" x14ac:dyDescent="0.25">
      <c r="A314" s="32"/>
      <c r="B314" s="32"/>
      <c r="C314" s="32"/>
      <c r="D314" s="32"/>
      <c r="E314" s="32"/>
      <c r="F314" s="31"/>
      <c r="G314" s="32"/>
      <c r="H314" s="32"/>
      <c r="I314" s="32"/>
      <c r="J314" s="32"/>
      <c r="K314" s="32"/>
      <c r="L314" s="32"/>
      <c r="M314" s="32"/>
      <c r="N314" s="32"/>
      <c r="O314" s="32"/>
      <c r="P314" s="32"/>
      <c r="Q314" s="32"/>
      <c r="R314" s="32"/>
      <c r="S314" s="32"/>
      <c r="T314" s="32"/>
      <c r="U314" s="32"/>
      <c r="V314" s="32"/>
      <c r="W314" s="32"/>
      <c r="X314" s="32"/>
      <c r="Y314" s="32"/>
      <c r="Z314" s="32"/>
    </row>
    <row r="315" spans="1:26" ht="12.5" x14ac:dyDescent="0.25">
      <c r="A315" s="32"/>
      <c r="B315" s="32"/>
      <c r="C315" s="32"/>
      <c r="D315" s="32"/>
      <c r="E315" s="32"/>
      <c r="F315" s="31"/>
      <c r="G315" s="32"/>
      <c r="H315" s="32"/>
      <c r="I315" s="32"/>
      <c r="J315" s="32"/>
      <c r="K315" s="32"/>
      <c r="L315" s="32"/>
      <c r="M315" s="32"/>
      <c r="N315" s="32"/>
      <c r="O315" s="32"/>
      <c r="P315" s="32"/>
      <c r="Q315" s="32"/>
      <c r="R315" s="32"/>
      <c r="S315" s="32"/>
      <c r="T315" s="32"/>
      <c r="U315" s="32"/>
      <c r="V315" s="32"/>
      <c r="W315" s="32"/>
      <c r="X315" s="32"/>
      <c r="Y315" s="32"/>
      <c r="Z315" s="32"/>
    </row>
    <row r="316" spans="1:26" ht="12.5" x14ac:dyDescent="0.25">
      <c r="A316" s="32"/>
      <c r="B316" s="32"/>
      <c r="C316" s="32"/>
      <c r="D316" s="32"/>
      <c r="E316" s="32"/>
      <c r="F316" s="31"/>
      <c r="G316" s="32"/>
      <c r="H316" s="32"/>
      <c r="I316" s="32"/>
      <c r="J316" s="32"/>
      <c r="K316" s="32"/>
      <c r="L316" s="32"/>
      <c r="M316" s="32"/>
      <c r="N316" s="32"/>
      <c r="O316" s="32"/>
      <c r="P316" s="32"/>
      <c r="Q316" s="32"/>
      <c r="R316" s="32"/>
      <c r="S316" s="32"/>
      <c r="T316" s="32"/>
      <c r="U316" s="32"/>
      <c r="V316" s="32"/>
      <c r="W316" s="32"/>
      <c r="X316" s="32"/>
      <c r="Y316" s="32"/>
      <c r="Z316" s="32"/>
    </row>
    <row r="317" spans="1:26" ht="12.5" x14ac:dyDescent="0.25">
      <c r="A317" s="32"/>
      <c r="B317" s="32"/>
      <c r="C317" s="32"/>
      <c r="D317" s="32"/>
      <c r="E317" s="32"/>
      <c r="F317" s="31"/>
      <c r="G317" s="32"/>
      <c r="H317" s="32"/>
      <c r="I317" s="32"/>
      <c r="J317" s="32"/>
      <c r="K317" s="32"/>
      <c r="L317" s="32"/>
      <c r="M317" s="32"/>
      <c r="N317" s="32"/>
      <c r="O317" s="32"/>
      <c r="P317" s="32"/>
      <c r="Q317" s="32"/>
      <c r="R317" s="32"/>
      <c r="S317" s="32"/>
      <c r="T317" s="32"/>
      <c r="U317" s="32"/>
      <c r="V317" s="32"/>
      <c r="W317" s="32"/>
      <c r="X317" s="32"/>
      <c r="Y317" s="32"/>
      <c r="Z317" s="32"/>
    </row>
    <row r="318" spans="1:26" ht="12.5" x14ac:dyDescent="0.25">
      <c r="A318" s="32"/>
      <c r="B318" s="32"/>
      <c r="C318" s="32"/>
      <c r="D318" s="32"/>
      <c r="E318" s="32"/>
      <c r="F318" s="31"/>
      <c r="G318" s="32"/>
      <c r="H318" s="32"/>
      <c r="I318" s="32"/>
      <c r="J318" s="32"/>
      <c r="K318" s="32"/>
      <c r="L318" s="32"/>
      <c r="M318" s="32"/>
      <c r="N318" s="32"/>
      <c r="O318" s="32"/>
      <c r="P318" s="32"/>
      <c r="Q318" s="32"/>
      <c r="R318" s="32"/>
      <c r="S318" s="32"/>
      <c r="T318" s="32"/>
      <c r="U318" s="32"/>
      <c r="V318" s="32"/>
      <c r="W318" s="32"/>
      <c r="X318" s="32"/>
      <c r="Y318" s="32"/>
      <c r="Z318" s="32"/>
    </row>
    <row r="319" spans="1:26" ht="12.5" x14ac:dyDescent="0.25">
      <c r="A319" s="32"/>
      <c r="B319" s="32"/>
      <c r="C319" s="32"/>
      <c r="D319" s="32"/>
      <c r="E319" s="32"/>
      <c r="F319" s="31"/>
      <c r="G319" s="32"/>
      <c r="H319" s="32"/>
      <c r="I319" s="32"/>
      <c r="J319" s="32"/>
      <c r="K319" s="32"/>
      <c r="L319" s="32"/>
      <c r="M319" s="32"/>
      <c r="N319" s="32"/>
      <c r="O319" s="32"/>
      <c r="P319" s="32"/>
      <c r="Q319" s="32"/>
      <c r="R319" s="32"/>
      <c r="S319" s="32"/>
      <c r="T319" s="32"/>
      <c r="U319" s="32"/>
      <c r="V319" s="32"/>
      <c r="W319" s="32"/>
      <c r="X319" s="32"/>
      <c r="Y319" s="32"/>
      <c r="Z319" s="32"/>
    </row>
    <row r="320" spans="1:26" ht="12.5" x14ac:dyDescent="0.25">
      <c r="A320" s="32"/>
      <c r="B320" s="32"/>
      <c r="C320" s="32"/>
      <c r="D320" s="32"/>
      <c r="E320" s="32"/>
      <c r="F320" s="31"/>
      <c r="G320" s="32"/>
      <c r="H320" s="32"/>
      <c r="I320" s="32"/>
      <c r="J320" s="32"/>
      <c r="K320" s="32"/>
      <c r="L320" s="32"/>
      <c r="M320" s="32"/>
      <c r="N320" s="32"/>
      <c r="O320" s="32"/>
      <c r="P320" s="32"/>
      <c r="Q320" s="32"/>
      <c r="R320" s="32"/>
      <c r="S320" s="32"/>
      <c r="T320" s="32"/>
      <c r="U320" s="32"/>
      <c r="V320" s="32"/>
      <c r="W320" s="32"/>
      <c r="X320" s="32"/>
      <c r="Y320" s="32"/>
      <c r="Z320" s="32"/>
    </row>
    <row r="321" spans="1:26" ht="12.5" x14ac:dyDescent="0.25">
      <c r="A321" s="32"/>
      <c r="B321" s="32"/>
      <c r="C321" s="32"/>
      <c r="D321" s="32"/>
      <c r="E321" s="32"/>
      <c r="F321" s="31"/>
      <c r="G321" s="32"/>
      <c r="H321" s="32"/>
      <c r="I321" s="32"/>
      <c r="J321" s="32"/>
      <c r="K321" s="32"/>
      <c r="L321" s="32"/>
      <c r="M321" s="32"/>
      <c r="N321" s="32"/>
      <c r="O321" s="32"/>
      <c r="P321" s="32"/>
      <c r="Q321" s="32"/>
      <c r="R321" s="32"/>
      <c r="S321" s="32"/>
      <c r="T321" s="32"/>
      <c r="U321" s="32"/>
      <c r="V321" s="32"/>
      <c r="W321" s="32"/>
      <c r="X321" s="32"/>
      <c r="Y321" s="32"/>
      <c r="Z321" s="32"/>
    </row>
    <row r="322" spans="1:26" ht="12.5" x14ac:dyDescent="0.25">
      <c r="A322" s="32"/>
      <c r="B322" s="32"/>
      <c r="C322" s="32"/>
      <c r="D322" s="32"/>
      <c r="E322" s="32"/>
      <c r="F322" s="31"/>
      <c r="G322" s="32"/>
      <c r="H322" s="32"/>
      <c r="I322" s="32"/>
      <c r="J322" s="32"/>
      <c r="K322" s="32"/>
      <c r="L322" s="32"/>
      <c r="M322" s="32"/>
      <c r="N322" s="32"/>
      <c r="O322" s="32"/>
      <c r="P322" s="32"/>
      <c r="Q322" s="32"/>
      <c r="R322" s="32"/>
      <c r="S322" s="32"/>
      <c r="T322" s="32"/>
      <c r="U322" s="32"/>
      <c r="V322" s="32"/>
      <c r="W322" s="32"/>
      <c r="X322" s="32"/>
      <c r="Y322" s="32"/>
      <c r="Z322" s="32"/>
    </row>
    <row r="323" spans="1:26" ht="12.5" x14ac:dyDescent="0.25">
      <c r="A323" s="32"/>
      <c r="B323" s="32"/>
      <c r="C323" s="32"/>
      <c r="D323" s="32"/>
      <c r="E323" s="32"/>
      <c r="F323" s="31"/>
      <c r="G323" s="32"/>
      <c r="H323" s="32"/>
      <c r="I323" s="32"/>
      <c r="J323" s="32"/>
      <c r="K323" s="32"/>
      <c r="L323" s="32"/>
      <c r="M323" s="32"/>
      <c r="N323" s="32"/>
      <c r="O323" s="32"/>
      <c r="P323" s="32"/>
      <c r="Q323" s="32"/>
      <c r="R323" s="32"/>
      <c r="S323" s="32"/>
      <c r="T323" s="32"/>
      <c r="U323" s="32"/>
      <c r="V323" s="32"/>
      <c r="W323" s="32"/>
      <c r="X323" s="32"/>
      <c r="Y323" s="32"/>
      <c r="Z323" s="32"/>
    </row>
    <row r="324" spans="1:26" ht="12.5" x14ac:dyDescent="0.25">
      <c r="A324" s="32"/>
      <c r="B324" s="32"/>
      <c r="C324" s="32"/>
      <c r="D324" s="32"/>
      <c r="E324" s="32"/>
      <c r="F324" s="31"/>
      <c r="G324" s="32"/>
      <c r="H324" s="32"/>
      <c r="I324" s="32"/>
      <c r="J324" s="32"/>
      <c r="K324" s="32"/>
      <c r="L324" s="32"/>
      <c r="M324" s="32"/>
      <c r="N324" s="32"/>
      <c r="O324" s="32"/>
      <c r="P324" s="32"/>
      <c r="Q324" s="32"/>
      <c r="R324" s="32"/>
      <c r="S324" s="32"/>
      <c r="T324" s="32"/>
      <c r="U324" s="32"/>
      <c r="V324" s="32"/>
      <c r="W324" s="32"/>
      <c r="X324" s="32"/>
      <c r="Y324" s="32"/>
      <c r="Z324" s="32"/>
    </row>
    <row r="325" spans="1:26" ht="12.5" x14ac:dyDescent="0.25">
      <c r="A325" s="32"/>
      <c r="B325" s="32"/>
      <c r="C325" s="32"/>
      <c r="D325" s="32"/>
      <c r="E325" s="32"/>
      <c r="F325" s="31"/>
      <c r="G325" s="32"/>
      <c r="H325" s="32"/>
      <c r="I325" s="32"/>
      <c r="J325" s="32"/>
      <c r="K325" s="32"/>
      <c r="L325" s="32"/>
      <c r="M325" s="32"/>
      <c r="N325" s="32"/>
      <c r="O325" s="32"/>
      <c r="P325" s="32"/>
      <c r="Q325" s="32"/>
      <c r="R325" s="32"/>
      <c r="S325" s="32"/>
      <c r="T325" s="32"/>
      <c r="U325" s="32"/>
      <c r="V325" s="32"/>
      <c r="W325" s="32"/>
      <c r="X325" s="32"/>
      <c r="Y325" s="32"/>
      <c r="Z325" s="32"/>
    </row>
    <row r="326" spans="1:26" ht="12.5" x14ac:dyDescent="0.25">
      <c r="A326" s="32"/>
      <c r="B326" s="32"/>
      <c r="C326" s="32"/>
      <c r="D326" s="32"/>
      <c r="E326" s="32"/>
      <c r="F326" s="31"/>
      <c r="G326" s="32"/>
      <c r="H326" s="32"/>
      <c r="I326" s="32"/>
      <c r="J326" s="32"/>
      <c r="K326" s="32"/>
      <c r="L326" s="32"/>
      <c r="M326" s="32"/>
      <c r="N326" s="32"/>
      <c r="O326" s="32"/>
      <c r="P326" s="32"/>
      <c r="Q326" s="32"/>
      <c r="R326" s="32"/>
      <c r="S326" s="32"/>
      <c r="T326" s="32"/>
      <c r="U326" s="32"/>
      <c r="V326" s="32"/>
      <c r="W326" s="32"/>
      <c r="X326" s="32"/>
      <c r="Y326" s="32"/>
      <c r="Z326" s="32"/>
    </row>
    <row r="327" spans="1:26" ht="12.5" x14ac:dyDescent="0.25">
      <c r="A327" s="32"/>
      <c r="B327" s="32"/>
      <c r="C327" s="32"/>
      <c r="D327" s="32"/>
      <c r="E327" s="32"/>
      <c r="F327" s="31"/>
      <c r="G327" s="32"/>
      <c r="H327" s="32"/>
      <c r="I327" s="32"/>
      <c r="J327" s="32"/>
      <c r="K327" s="32"/>
      <c r="L327" s="32"/>
      <c r="M327" s="32"/>
      <c r="N327" s="32"/>
      <c r="O327" s="32"/>
      <c r="P327" s="32"/>
      <c r="Q327" s="32"/>
      <c r="R327" s="32"/>
      <c r="S327" s="32"/>
      <c r="T327" s="32"/>
      <c r="U327" s="32"/>
      <c r="V327" s="32"/>
      <c r="W327" s="32"/>
      <c r="X327" s="32"/>
      <c r="Y327" s="32"/>
      <c r="Z327" s="32"/>
    </row>
    <row r="328" spans="1:26" ht="12.5" x14ac:dyDescent="0.25">
      <c r="A328" s="32"/>
      <c r="B328" s="32"/>
      <c r="C328" s="32"/>
      <c r="D328" s="32"/>
      <c r="E328" s="32"/>
      <c r="F328" s="31"/>
      <c r="G328" s="32"/>
      <c r="H328" s="32"/>
      <c r="I328" s="32"/>
      <c r="J328" s="32"/>
      <c r="K328" s="32"/>
      <c r="L328" s="32"/>
      <c r="M328" s="32"/>
      <c r="N328" s="32"/>
      <c r="O328" s="32"/>
      <c r="P328" s="32"/>
      <c r="Q328" s="32"/>
      <c r="R328" s="32"/>
      <c r="S328" s="32"/>
      <c r="T328" s="32"/>
      <c r="U328" s="32"/>
      <c r="V328" s="32"/>
      <c r="W328" s="32"/>
      <c r="X328" s="32"/>
      <c r="Y328" s="32"/>
      <c r="Z328" s="32"/>
    </row>
    <row r="329" spans="1:26" ht="12.5" x14ac:dyDescent="0.25">
      <c r="A329" s="32"/>
      <c r="B329" s="32"/>
      <c r="C329" s="32"/>
      <c r="D329" s="32"/>
      <c r="E329" s="32"/>
      <c r="F329" s="31"/>
      <c r="G329" s="32"/>
      <c r="H329" s="32"/>
      <c r="I329" s="32"/>
      <c r="J329" s="32"/>
      <c r="K329" s="32"/>
      <c r="L329" s="32"/>
      <c r="M329" s="32"/>
      <c r="N329" s="32"/>
      <c r="O329" s="32"/>
      <c r="P329" s="32"/>
      <c r="Q329" s="32"/>
      <c r="R329" s="32"/>
      <c r="S329" s="32"/>
      <c r="T329" s="32"/>
      <c r="U329" s="32"/>
      <c r="V329" s="32"/>
      <c r="W329" s="32"/>
      <c r="X329" s="32"/>
      <c r="Y329" s="32"/>
      <c r="Z329" s="32"/>
    </row>
    <row r="330" spans="1:26" ht="12.5" x14ac:dyDescent="0.25">
      <c r="A330" s="32"/>
      <c r="B330" s="32"/>
      <c r="C330" s="32"/>
      <c r="D330" s="32"/>
      <c r="E330" s="32"/>
      <c r="F330" s="31"/>
      <c r="G330" s="32"/>
      <c r="H330" s="32"/>
      <c r="I330" s="32"/>
      <c r="J330" s="32"/>
      <c r="K330" s="32"/>
      <c r="L330" s="32"/>
      <c r="M330" s="32"/>
      <c r="N330" s="32"/>
      <c r="O330" s="32"/>
      <c r="P330" s="32"/>
      <c r="Q330" s="32"/>
      <c r="R330" s="32"/>
      <c r="S330" s="32"/>
      <c r="T330" s="32"/>
      <c r="U330" s="32"/>
      <c r="V330" s="32"/>
      <c r="W330" s="32"/>
      <c r="X330" s="32"/>
      <c r="Y330" s="32"/>
      <c r="Z330" s="32"/>
    </row>
    <row r="331" spans="1:26" ht="12.5" x14ac:dyDescent="0.25">
      <c r="A331" s="32"/>
      <c r="B331" s="32"/>
      <c r="C331" s="32"/>
      <c r="D331" s="32"/>
      <c r="E331" s="32"/>
      <c r="F331" s="31"/>
      <c r="G331" s="32"/>
      <c r="H331" s="32"/>
      <c r="I331" s="32"/>
      <c r="J331" s="32"/>
      <c r="K331" s="32"/>
      <c r="L331" s="32"/>
      <c r="M331" s="32"/>
      <c r="N331" s="32"/>
      <c r="O331" s="32"/>
      <c r="P331" s="32"/>
      <c r="Q331" s="32"/>
      <c r="R331" s="32"/>
      <c r="S331" s="32"/>
      <c r="T331" s="32"/>
      <c r="U331" s="32"/>
      <c r="V331" s="32"/>
      <c r="W331" s="32"/>
      <c r="X331" s="32"/>
      <c r="Y331" s="32"/>
      <c r="Z331" s="32"/>
    </row>
    <row r="332" spans="1:26" ht="12.5" x14ac:dyDescent="0.25">
      <c r="A332" s="32"/>
      <c r="B332" s="32"/>
      <c r="C332" s="32"/>
      <c r="D332" s="32"/>
      <c r="E332" s="32"/>
      <c r="F332" s="31"/>
      <c r="G332" s="32"/>
      <c r="H332" s="32"/>
      <c r="I332" s="32"/>
      <c r="J332" s="32"/>
      <c r="K332" s="32"/>
      <c r="L332" s="32"/>
      <c r="M332" s="32"/>
      <c r="N332" s="32"/>
      <c r="O332" s="32"/>
      <c r="P332" s="32"/>
      <c r="Q332" s="32"/>
      <c r="R332" s="32"/>
      <c r="S332" s="32"/>
      <c r="T332" s="32"/>
      <c r="U332" s="32"/>
      <c r="V332" s="32"/>
      <c r="W332" s="32"/>
      <c r="X332" s="32"/>
      <c r="Y332" s="32"/>
      <c r="Z332" s="32"/>
    </row>
    <row r="333" spans="1:26" ht="12.5" x14ac:dyDescent="0.25">
      <c r="A333" s="32"/>
      <c r="B333" s="32"/>
      <c r="C333" s="32"/>
      <c r="D333" s="32"/>
      <c r="E333" s="32"/>
      <c r="F333" s="31"/>
      <c r="G333" s="32"/>
      <c r="H333" s="32"/>
      <c r="I333" s="32"/>
      <c r="J333" s="32"/>
      <c r="K333" s="32"/>
      <c r="L333" s="32"/>
      <c r="M333" s="32"/>
      <c r="N333" s="32"/>
      <c r="O333" s="32"/>
      <c r="P333" s="32"/>
      <c r="Q333" s="32"/>
      <c r="R333" s="32"/>
      <c r="S333" s="32"/>
      <c r="T333" s="32"/>
      <c r="U333" s="32"/>
      <c r="V333" s="32"/>
      <c r="W333" s="32"/>
      <c r="X333" s="32"/>
      <c r="Y333" s="32"/>
      <c r="Z333" s="32"/>
    </row>
    <row r="334" spans="1:26" ht="12.5" x14ac:dyDescent="0.25">
      <c r="A334" s="32"/>
      <c r="B334" s="32"/>
      <c r="C334" s="32"/>
      <c r="D334" s="32"/>
      <c r="E334" s="32"/>
      <c r="F334" s="31"/>
      <c r="G334" s="32"/>
      <c r="H334" s="32"/>
      <c r="I334" s="32"/>
      <c r="J334" s="32"/>
      <c r="K334" s="32"/>
      <c r="L334" s="32"/>
      <c r="M334" s="32"/>
      <c r="N334" s="32"/>
      <c r="O334" s="32"/>
      <c r="P334" s="32"/>
      <c r="Q334" s="32"/>
      <c r="R334" s="32"/>
      <c r="S334" s="32"/>
      <c r="T334" s="32"/>
      <c r="U334" s="32"/>
      <c r="V334" s="32"/>
      <c r="W334" s="32"/>
      <c r="X334" s="32"/>
      <c r="Y334" s="32"/>
      <c r="Z334" s="32"/>
    </row>
    <row r="335" spans="1:26" ht="12.5" x14ac:dyDescent="0.25">
      <c r="A335" s="32"/>
      <c r="B335" s="32"/>
      <c r="C335" s="32"/>
      <c r="D335" s="32"/>
      <c r="E335" s="32"/>
      <c r="F335" s="31"/>
      <c r="G335" s="32"/>
      <c r="H335" s="32"/>
      <c r="I335" s="32"/>
      <c r="J335" s="32"/>
      <c r="K335" s="32"/>
      <c r="L335" s="32"/>
      <c r="M335" s="32"/>
      <c r="N335" s="32"/>
      <c r="O335" s="32"/>
      <c r="P335" s="32"/>
      <c r="Q335" s="32"/>
      <c r="R335" s="32"/>
      <c r="S335" s="32"/>
      <c r="T335" s="32"/>
      <c r="U335" s="32"/>
      <c r="V335" s="32"/>
      <c r="W335" s="32"/>
      <c r="X335" s="32"/>
      <c r="Y335" s="32"/>
      <c r="Z335" s="32"/>
    </row>
    <row r="336" spans="1:26" ht="12.5" x14ac:dyDescent="0.25">
      <c r="A336" s="32"/>
      <c r="B336" s="32"/>
      <c r="C336" s="32"/>
      <c r="D336" s="32"/>
      <c r="E336" s="32"/>
      <c r="F336" s="31"/>
      <c r="G336" s="32"/>
      <c r="H336" s="32"/>
      <c r="I336" s="32"/>
      <c r="J336" s="32"/>
      <c r="K336" s="32"/>
      <c r="L336" s="32"/>
      <c r="M336" s="32"/>
      <c r="N336" s="32"/>
      <c r="O336" s="32"/>
      <c r="P336" s="32"/>
      <c r="Q336" s="32"/>
      <c r="R336" s="32"/>
      <c r="S336" s="32"/>
      <c r="T336" s="32"/>
      <c r="U336" s="32"/>
      <c r="V336" s="32"/>
      <c r="W336" s="32"/>
      <c r="X336" s="32"/>
      <c r="Y336" s="32"/>
      <c r="Z336" s="32"/>
    </row>
    <row r="337" spans="1:26" ht="12.5" x14ac:dyDescent="0.25">
      <c r="A337" s="32"/>
      <c r="B337" s="32"/>
      <c r="C337" s="32"/>
      <c r="D337" s="32"/>
      <c r="E337" s="32"/>
      <c r="F337" s="31"/>
      <c r="G337" s="32"/>
      <c r="H337" s="32"/>
      <c r="I337" s="32"/>
      <c r="J337" s="32"/>
      <c r="K337" s="32"/>
      <c r="L337" s="32"/>
      <c r="M337" s="32"/>
      <c r="N337" s="32"/>
      <c r="O337" s="32"/>
      <c r="P337" s="32"/>
      <c r="Q337" s="32"/>
      <c r="R337" s="32"/>
      <c r="S337" s="32"/>
      <c r="T337" s="32"/>
      <c r="U337" s="32"/>
      <c r="V337" s="32"/>
      <c r="W337" s="32"/>
      <c r="X337" s="32"/>
      <c r="Y337" s="32"/>
      <c r="Z337" s="32"/>
    </row>
    <row r="338" spans="1:26" ht="12.5" x14ac:dyDescent="0.25">
      <c r="A338" s="32"/>
      <c r="B338" s="32"/>
      <c r="C338" s="32"/>
      <c r="D338" s="32"/>
      <c r="E338" s="32"/>
      <c r="F338" s="31"/>
      <c r="G338" s="32"/>
      <c r="H338" s="32"/>
      <c r="I338" s="32"/>
      <c r="J338" s="32"/>
      <c r="K338" s="32"/>
      <c r="L338" s="32"/>
      <c r="M338" s="32"/>
      <c r="N338" s="32"/>
      <c r="O338" s="32"/>
      <c r="P338" s="32"/>
      <c r="Q338" s="32"/>
      <c r="R338" s="32"/>
      <c r="S338" s="32"/>
      <c r="T338" s="32"/>
      <c r="U338" s="32"/>
      <c r="V338" s="32"/>
      <c r="W338" s="32"/>
      <c r="X338" s="32"/>
      <c r="Y338" s="32"/>
      <c r="Z338" s="32"/>
    </row>
    <row r="339" spans="1:26" ht="12.5" x14ac:dyDescent="0.25">
      <c r="A339" s="32"/>
      <c r="B339" s="32"/>
      <c r="C339" s="32"/>
      <c r="D339" s="32"/>
      <c r="E339" s="32"/>
      <c r="F339" s="31"/>
      <c r="G339" s="32"/>
      <c r="H339" s="32"/>
      <c r="I339" s="32"/>
      <c r="J339" s="32"/>
      <c r="K339" s="32"/>
      <c r="L339" s="32"/>
      <c r="M339" s="32"/>
      <c r="N339" s="32"/>
      <c r="O339" s="32"/>
      <c r="P339" s="32"/>
      <c r="Q339" s="32"/>
      <c r="R339" s="32"/>
      <c r="S339" s="32"/>
      <c r="T339" s="32"/>
      <c r="U339" s="32"/>
      <c r="V339" s="32"/>
      <c r="W339" s="32"/>
      <c r="X339" s="32"/>
      <c r="Y339" s="32"/>
      <c r="Z339" s="32"/>
    </row>
    <row r="340" spans="1:26" ht="12.5" x14ac:dyDescent="0.25">
      <c r="A340" s="32"/>
      <c r="B340" s="32"/>
      <c r="C340" s="32"/>
      <c r="D340" s="32"/>
      <c r="E340" s="32"/>
      <c r="F340" s="31"/>
      <c r="G340" s="32"/>
      <c r="H340" s="32"/>
      <c r="I340" s="32"/>
      <c r="J340" s="32"/>
      <c r="K340" s="32"/>
      <c r="L340" s="32"/>
      <c r="M340" s="32"/>
      <c r="N340" s="32"/>
      <c r="O340" s="32"/>
      <c r="P340" s="32"/>
      <c r="Q340" s="32"/>
      <c r="R340" s="32"/>
      <c r="S340" s="32"/>
      <c r="T340" s="32"/>
      <c r="U340" s="32"/>
      <c r="V340" s="32"/>
      <c r="W340" s="32"/>
      <c r="X340" s="32"/>
      <c r="Y340" s="32"/>
      <c r="Z340" s="32"/>
    </row>
    <row r="341" spans="1:26" ht="12.5" x14ac:dyDescent="0.25">
      <c r="A341" s="32"/>
      <c r="B341" s="32"/>
      <c r="C341" s="32"/>
      <c r="D341" s="32"/>
      <c r="E341" s="32"/>
      <c r="F341" s="31"/>
      <c r="G341" s="32"/>
      <c r="H341" s="32"/>
      <c r="I341" s="32"/>
      <c r="J341" s="32"/>
      <c r="K341" s="32"/>
      <c r="L341" s="32"/>
      <c r="M341" s="32"/>
      <c r="N341" s="32"/>
      <c r="O341" s="32"/>
      <c r="P341" s="32"/>
      <c r="Q341" s="32"/>
      <c r="R341" s="32"/>
      <c r="S341" s="32"/>
      <c r="T341" s="32"/>
      <c r="U341" s="32"/>
      <c r="V341" s="32"/>
      <c r="W341" s="32"/>
      <c r="X341" s="32"/>
      <c r="Y341" s="32"/>
      <c r="Z341" s="32"/>
    </row>
    <row r="342" spans="1:26" ht="12.5" x14ac:dyDescent="0.25">
      <c r="A342" s="32"/>
      <c r="B342" s="32"/>
      <c r="C342" s="32"/>
      <c r="D342" s="32"/>
      <c r="E342" s="32"/>
      <c r="F342" s="31"/>
      <c r="G342" s="32"/>
      <c r="H342" s="32"/>
      <c r="I342" s="32"/>
      <c r="J342" s="32"/>
      <c r="K342" s="32"/>
      <c r="L342" s="32"/>
      <c r="M342" s="32"/>
      <c r="N342" s="32"/>
      <c r="O342" s="32"/>
      <c r="P342" s="32"/>
      <c r="Q342" s="32"/>
      <c r="R342" s="32"/>
      <c r="S342" s="32"/>
      <c r="T342" s="32"/>
      <c r="U342" s="32"/>
      <c r="V342" s="32"/>
      <c r="W342" s="32"/>
      <c r="X342" s="32"/>
      <c r="Y342" s="32"/>
      <c r="Z342" s="32"/>
    </row>
    <row r="343" spans="1:26" ht="12.5" x14ac:dyDescent="0.25">
      <c r="A343" s="32"/>
      <c r="B343" s="32"/>
      <c r="C343" s="32"/>
      <c r="D343" s="32"/>
      <c r="E343" s="32"/>
      <c r="F343" s="31"/>
      <c r="G343" s="32"/>
      <c r="H343" s="32"/>
      <c r="I343" s="32"/>
      <c r="J343" s="32"/>
      <c r="K343" s="32"/>
      <c r="L343" s="32"/>
      <c r="M343" s="32"/>
      <c r="N343" s="32"/>
      <c r="O343" s="32"/>
      <c r="P343" s="32"/>
      <c r="Q343" s="32"/>
      <c r="R343" s="32"/>
      <c r="S343" s="32"/>
      <c r="T343" s="32"/>
      <c r="U343" s="32"/>
      <c r="V343" s="32"/>
      <c r="W343" s="32"/>
      <c r="X343" s="32"/>
      <c r="Y343" s="32"/>
      <c r="Z343" s="32"/>
    </row>
    <row r="344" spans="1:26" ht="12.5" x14ac:dyDescent="0.25">
      <c r="A344" s="32"/>
      <c r="B344" s="32"/>
      <c r="C344" s="32"/>
      <c r="D344" s="32"/>
      <c r="E344" s="32"/>
      <c r="F344" s="31"/>
      <c r="G344" s="32"/>
      <c r="H344" s="32"/>
      <c r="I344" s="32"/>
      <c r="J344" s="32"/>
      <c r="K344" s="32"/>
      <c r="L344" s="32"/>
      <c r="M344" s="32"/>
      <c r="N344" s="32"/>
      <c r="O344" s="32"/>
      <c r="P344" s="32"/>
      <c r="Q344" s="32"/>
      <c r="R344" s="32"/>
      <c r="S344" s="32"/>
      <c r="T344" s="32"/>
      <c r="U344" s="32"/>
      <c r="V344" s="32"/>
      <c r="W344" s="32"/>
      <c r="X344" s="32"/>
      <c r="Y344" s="32"/>
      <c r="Z344" s="32"/>
    </row>
    <row r="345" spans="1:26" ht="12.5" x14ac:dyDescent="0.25">
      <c r="A345" s="32"/>
      <c r="B345" s="32"/>
      <c r="C345" s="32"/>
      <c r="D345" s="32"/>
      <c r="E345" s="32"/>
      <c r="F345" s="31"/>
      <c r="G345" s="32"/>
      <c r="H345" s="32"/>
      <c r="I345" s="32"/>
      <c r="J345" s="32"/>
      <c r="K345" s="32"/>
      <c r="L345" s="32"/>
      <c r="M345" s="32"/>
      <c r="N345" s="32"/>
      <c r="O345" s="32"/>
      <c r="P345" s="32"/>
      <c r="Q345" s="32"/>
      <c r="R345" s="32"/>
      <c r="S345" s="32"/>
      <c r="T345" s="32"/>
      <c r="U345" s="32"/>
      <c r="V345" s="32"/>
      <c r="W345" s="32"/>
      <c r="X345" s="32"/>
      <c r="Y345" s="32"/>
      <c r="Z345" s="32"/>
    </row>
    <row r="346" spans="1:26" ht="12.5" x14ac:dyDescent="0.25">
      <c r="A346" s="32"/>
      <c r="B346" s="32"/>
      <c r="C346" s="32"/>
      <c r="D346" s="32"/>
      <c r="E346" s="32"/>
      <c r="F346" s="31"/>
      <c r="G346" s="32"/>
      <c r="H346" s="32"/>
      <c r="I346" s="32"/>
      <c r="J346" s="32"/>
      <c r="K346" s="32"/>
      <c r="L346" s="32"/>
      <c r="M346" s="32"/>
      <c r="N346" s="32"/>
      <c r="O346" s="32"/>
      <c r="P346" s="32"/>
      <c r="Q346" s="32"/>
      <c r="R346" s="32"/>
      <c r="S346" s="32"/>
      <c r="T346" s="32"/>
      <c r="U346" s="32"/>
      <c r="V346" s="32"/>
      <c r="W346" s="32"/>
      <c r="X346" s="32"/>
      <c r="Y346" s="32"/>
      <c r="Z346" s="32"/>
    </row>
    <row r="347" spans="1:26" ht="12.5" x14ac:dyDescent="0.25">
      <c r="A347" s="32"/>
      <c r="B347" s="32"/>
      <c r="C347" s="32"/>
      <c r="D347" s="32"/>
      <c r="E347" s="32"/>
      <c r="F347" s="31"/>
      <c r="G347" s="32"/>
      <c r="H347" s="32"/>
      <c r="I347" s="32"/>
      <c r="J347" s="32"/>
      <c r="K347" s="32"/>
      <c r="L347" s="32"/>
      <c r="M347" s="32"/>
      <c r="N347" s="32"/>
      <c r="O347" s="32"/>
      <c r="P347" s="32"/>
      <c r="Q347" s="32"/>
      <c r="R347" s="32"/>
      <c r="S347" s="32"/>
      <c r="T347" s="32"/>
      <c r="U347" s="32"/>
      <c r="V347" s="32"/>
      <c r="W347" s="32"/>
      <c r="X347" s="32"/>
      <c r="Y347" s="32"/>
      <c r="Z347" s="32"/>
    </row>
    <row r="348" spans="1:26" ht="12.5" x14ac:dyDescent="0.25">
      <c r="A348" s="32"/>
      <c r="B348" s="32"/>
      <c r="C348" s="32"/>
      <c r="D348" s="32"/>
      <c r="E348" s="32"/>
      <c r="F348" s="31"/>
      <c r="G348" s="32"/>
      <c r="H348" s="32"/>
      <c r="I348" s="32"/>
      <c r="J348" s="32"/>
      <c r="K348" s="32"/>
      <c r="L348" s="32"/>
      <c r="M348" s="32"/>
      <c r="N348" s="32"/>
      <c r="O348" s="32"/>
      <c r="P348" s="32"/>
      <c r="Q348" s="32"/>
      <c r="R348" s="32"/>
      <c r="S348" s="32"/>
      <c r="T348" s="32"/>
      <c r="U348" s="32"/>
      <c r="V348" s="32"/>
      <c r="W348" s="32"/>
      <c r="X348" s="32"/>
      <c r="Y348" s="32"/>
      <c r="Z348" s="32"/>
    </row>
    <row r="349" spans="1:26" ht="12.5" x14ac:dyDescent="0.25">
      <c r="A349" s="32"/>
      <c r="B349" s="32"/>
      <c r="C349" s="32"/>
      <c r="D349" s="32"/>
      <c r="E349" s="32"/>
      <c r="F349" s="31"/>
      <c r="G349" s="32"/>
      <c r="H349" s="32"/>
      <c r="I349" s="32"/>
      <c r="J349" s="32"/>
      <c r="K349" s="32"/>
      <c r="L349" s="32"/>
      <c r="M349" s="32"/>
      <c r="N349" s="32"/>
      <c r="O349" s="32"/>
      <c r="P349" s="32"/>
      <c r="Q349" s="32"/>
      <c r="R349" s="32"/>
      <c r="S349" s="32"/>
      <c r="T349" s="32"/>
      <c r="U349" s="32"/>
      <c r="V349" s="32"/>
      <c r="W349" s="32"/>
      <c r="X349" s="32"/>
      <c r="Y349" s="32"/>
      <c r="Z349" s="32"/>
    </row>
    <row r="350" spans="1:26" ht="12.5" x14ac:dyDescent="0.25">
      <c r="A350" s="32"/>
      <c r="B350" s="32"/>
      <c r="C350" s="32"/>
      <c r="D350" s="32"/>
      <c r="E350" s="32"/>
      <c r="F350" s="31"/>
      <c r="G350" s="32"/>
      <c r="H350" s="32"/>
      <c r="I350" s="32"/>
      <c r="J350" s="32"/>
      <c r="K350" s="32"/>
      <c r="L350" s="32"/>
      <c r="M350" s="32"/>
      <c r="N350" s="32"/>
      <c r="O350" s="32"/>
      <c r="P350" s="32"/>
      <c r="Q350" s="32"/>
      <c r="R350" s="32"/>
      <c r="S350" s="32"/>
      <c r="T350" s="32"/>
      <c r="U350" s="32"/>
      <c r="V350" s="32"/>
      <c r="W350" s="32"/>
      <c r="X350" s="32"/>
      <c r="Y350" s="32"/>
      <c r="Z350" s="32"/>
    </row>
    <row r="351" spans="1:26" ht="12.5" x14ac:dyDescent="0.25">
      <c r="A351" s="32"/>
      <c r="B351" s="32"/>
      <c r="C351" s="32"/>
      <c r="D351" s="32"/>
      <c r="E351" s="32"/>
      <c r="F351" s="31"/>
      <c r="G351" s="32"/>
      <c r="H351" s="32"/>
      <c r="I351" s="32"/>
      <c r="J351" s="32"/>
      <c r="K351" s="32"/>
      <c r="L351" s="32"/>
      <c r="M351" s="32"/>
      <c r="N351" s="32"/>
      <c r="O351" s="32"/>
      <c r="P351" s="32"/>
      <c r="Q351" s="32"/>
      <c r="R351" s="32"/>
      <c r="S351" s="32"/>
      <c r="T351" s="32"/>
      <c r="U351" s="32"/>
      <c r="V351" s="32"/>
      <c r="W351" s="32"/>
      <c r="X351" s="32"/>
      <c r="Y351" s="32"/>
      <c r="Z351" s="32"/>
    </row>
    <row r="352" spans="1:26" ht="12.5" x14ac:dyDescent="0.25">
      <c r="A352" s="32"/>
      <c r="B352" s="32"/>
      <c r="C352" s="32"/>
      <c r="D352" s="32"/>
      <c r="E352" s="32"/>
      <c r="F352" s="31"/>
      <c r="G352" s="32"/>
      <c r="H352" s="32"/>
      <c r="I352" s="32"/>
      <c r="J352" s="32"/>
      <c r="K352" s="32"/>
      <c r="L352" s="32"/>
      <c r="M352" s="32"/>
      <c r="N352" s="32"/>
      <c r="O352" s="32"/>
      <c r="P352" s="32"/>
      <c r="Q352" s="32"/>
      <c r="R352" s="32"/>
      <c r="S352" s="32"/>
      <c r="T352" s="32"/>
      <c r="U352" s="32"/>
      <c r="V352" s="32"/>
      <c r="W352" s="32"/>
      <c r="X352" s="32"/>
      <c r="Y352" s="32"/>
      <c r="Z352" s="32"/>
    </row>
    <row r="353" spans="1:26" ht="12.5" x14ac:dyDescent="0.25">
      <c r="A353" s="32"/>
      <c r="B353" s="32"/>
      <c r="C353" s="32"/>
      <c r="D353" s="32"/>
      <c r="E353" s="32"/>
      <c r="F353" s="31"/>
      <c r="G353" s="32"/>
      <c r="H353" s="32"/>
      <c r="I353" s="32"/>
      <c r="J353" s="32"/>
      <c r="K353" s="32"/>
      <c r="L353" s="32"/>
      <c r="M353" s="32"/>
      <c r="N353" s="32"/>
      <c r="O353" s="32"/>
      <c r="P353" s="32"/>
      <c r="Q353" s="32"/>
      <c r="R353" s="32"/>
      <c r="S353" s="32"/>
      <c r="T353" s="32"/>
      <c r="U353" s="32"/>
      <c r="V353" s="32"/>
      <c r="W353" s="32"/>
      <c r="X353" s="32"/>
      <c r="Y353" s="32"/>
      <c r="Z353" s="32"/>
    </row>
    <row r="354" spans="1:26" ht="12.5" x14ac:dyDescent="0.25">
      <c r="A354" s="32"/>
      <c r="B354" s="32"/>
      <c r="C354" s="32"/>
      <c r="D354" s="32"/>
      <c r="E354" s="32"/>
      <c r="F354" s="31"/>
      <c r="G354" s="32"/>
      <c r="H354" s="32"/>
      <c r="I354" s="32"/>
      <c r="J354" s="32"/>
      <c r="K354" s="32"/>
      <c r="L354" s="32"/>
      <c r="M354" s="32"/>
      <c r="N354" s="32"/>
      <c r="O354" s="32"/>
      <c r="P354" s="32"/>
      <c r="Q354" s="32"/>
      <c r="R354" s="32"/>
      <c r="S354" s="32"/>
      <c r="T354" s="32"/>
      <c r="U354" s="32"/>
      <c r="V354" s="32"/>
      <c r="W354" s="32"/>
      <c r="X354" s="32"/>
      <c r="Y354" s="32"/>
      <c r="Z354" s="32"/>
    </row>
    <row r="355" spans="1:26" ht="12.5" x14ac:dyDescent="0.25">
      <c r="A355" s="32"/>
      <c r="B355" s="32"/>
      <c r="C355" s="32"/>
      <c r="D355" s="32"/>
      <c r="E355" s="32"/>
      <c r="F355" s="31"/>
      <c r="G355" s="32"/>
      <c r="H355" s="32"/>
      <c r="I355" s="32"/>
      <c r="J355" s="32"/>
      <c r="K355" s="32"/>
      <c r="L355" s="32"/>
      <c r="M355" s="32"/>
      <c r="N355" s="32"/>
      <c r="O355" s="32"/>
      <c r="P355" s="32"/>
      <c r="Q355" s="32"/>
      <c r="R355" s="32"/>
      <c r="S355" s="32"/>
      <c r="T355" s="32"/>
      <c r="U355" s="32"/>
      <c r="V355" s="32"/>
      <c r="W355" s="32"/>
      <c r="X355" s="32"/>
      <c r="Y355" s="32"/>
      <c r="Z355" s="32"/>
    </row>
    <row r="356" spans="1:26" ht="12.5" x14ac:dyDescent="0.25">
      <c r="A356" s="32"/>
      <c r="B356" s="32"/>
      <c r="C356" s="32"/>
      <c r="D356" s="32"/>
      <c r="E356" s="32"/>
      <c r="F356" s="31"/>
      <c r="G356" s="32"/>
      <c r="H356" s="32"/>
      <c r="I356" s="32"/>
      <c r="J356" s="32"/>
      <c r="K356" s="32"/>
      <c r="L356" s="32"/>
      <c r="M356" s="32"/>
      <c r="N356" s="32"/>
      <c r="O356" s="32"/>
      <c r="P356" s="32"/>
      <c r="Q356" s="32"/>
      <c r="R356" s="32"/>
      <c r="S356" s="32"/>
      <c r="T356" s="32"/>
      <c r="U356" s="32"/>
      <c r="V356" s="32"/>
      <c r="W356" s="32"/>
      <c r="X356" s="32"/>
      <c r="Y356" s="32"/>
      <c r="Z356" s="32"/>
    </row>
    <row r="357" spans="1:26" ht="12.5" x14ac:dyDescent="0.25">
      <c r="A357" s="32"/>
      <c r="B357" s="32"/>
      <c r="C357" s="32"/>
      <c r="D357" s="32"/>
      <c r="E357" s="32"/>
      <c r="F357" s="31"/>
      <c r="G357" s="32"/>
      <c r="H357" s="32"/>
      <c r="I357" s="32"/>
      <c r="J357" s="32"/>
      <c r="K357" s="32"/>
      <c r="L357" s="32"/>
      <c r="M357" s="32"/>
      <c r="N357" s="32"/>
      <c r="O357" s="32"/>
      <c r="P357" s="32"/>
      <c r="Q357" s="32"/>
      <c r="R357" s="32"/>
      <c r="S357" s="32"/>
      <c r="T357" s="32"/>
      <c r="U357" s="32"/>
      <c r="V357" s="32"/>
      <c r="W357" s="32"/>
      <c r="X357" s="32"/>
      <c r="Y357" s="32"/>
      <c r="Z357" s="32"/>
    </row>
    <row r="358" spans="1:26" ht="12.5" x14ac:dyDescent="0.25">
      <c r="A358" s="32"/>
      <c r="B358" s="32"/>
      <c r="C358" s="32"/>
      <c r="D358" s="32"/>
      <c r="E358" s="32"/>
      <c r="F358" s="31"/>
      <c r="G358" s="32"/>
      <c r="H358" s="32"/>
      <c r="I358" s="32"/>
      <c r="J358" s="32"/>
      <c r="K358" s="32"/>
      <c r="L358" s="32"/>
      <c r="M358" s="32"/>
      <c r="N358" s="32"/>
      <c r="O358" s="32"/>
      <c r="P358" s="32"/>
      <c r="Q358" s="32"/>
      <c r="R358" s="32"/>
      <c r="S358" s="32"/>
      <c r="T358" s="32"/>
      <c r="U358" s="32"/>
      <c r="V358" s="32"/>
      <c r="W358" s="32"/>
      <c r="X358" s="32"/>
      <c r="Y358" s="32"/>
      <c r="Z358" s="32"/>
    </row>
    <row r="359" spans="1:26" ht="12.5" x14ac:dyDescent="0.25">
      <c r="A359" s="32"/>
      <c r="B359" s="32"/>
      <c r="C359" s="32"/>
      <c r="D359" s="32"/>
      <c r="E359" s="32"/>
      <c r="F359" s="31"/>
      <c r="G359" s="32"/>
      <c r="H359" s="32"/>
      <c r="I359" s="32"/>
      <c r="J359" s="32"/>
      <c r="K359" s="32"/>
      <c r="L359" s="32"/>
      <c r="M359" s="32"/>
      <c r="N359" s="32"/>
      <c r="O359" s="32"/>
      <c r="P359" s="32"/>
      <c r="Q359" s="32"/>
      <c r="R359" s="32"/>
      <c r="S359" s="32"/>
      <c r="T359" s="32"/>
      <c r="U359" s="32"/>
      <c r="V359" s="32"/>
      <c r="W359" s="32"/>
      <c r="X359" s="32"/>
      <c r="Y359" s="32"/>
      <c r="Z359" s="32"/>
    </row>
    <row r="360" spans="1:26" ht="12.5" x14ac:dyDescent="0.25">
      <c r="A360" s="32"/>
      <c r="B360" s="32"/>
      <c r="C360" s="32"/>
      <c r="D360" s="32"/>
      <c r="E360" s="32"/>
      <c r="F360" s="31"/>
      <c r="G360" s="32"/>
      <c r="H360" s="32"/>
      <c r="I360" s="32"/>
      <c r="J360" s="32"/>
      <c r="K360" s="32"/>
      <c r="L360" s="32"/>
      <c r="M360" s="32"/>
      <c r="N360" s="32"/>
      <c r="O360" s="32"/>
      <c r="P360" s="32"/>
      <c r="Q360" s="32"/>
      <c r="R360" s="32"/>
      <c r="S360" s="32"/>
      <c r="T360" s="32"/>
      <c r="U360" s="32"/>
      <c r="V360" s="32"/>
      <c r="W360" s="32"/>
      <c r="X360" s="32"/>
      <c r="Y360" s="32"/>
      <c r="Z360" s="32"/>
    </row>
    <row r="361" spans="1:26" ht="12.5" x14ac:dyDescent="0.25">
      <c r="A361" s="32"/>
      <c r="B361" s="32"/>
      <c r="C361" s="32"/>
      <c r="D361" s="32"/>
      <c r="E361" s="32"/>
      <c r="F361" s="31"/>
      <c r="G361" s="32"/>
      <c r="H361" s="32"/>
      <c r="I361" s="32"/>
      <c r="J361" s="32"/>
      <c r="K361" s="32"/>
      <c r="L361" s="32"/>
      <c r="M361" s="32"/>
      <c r="N361" s="32"/>
      <c r="O361" s="32"/>
      <c r="P361" s="32"/>
      <c r="Q361" s="32"/>
      <c r="R361" s="32"/>
      <c r="S361" s="32"/>
      <c r="T361" s="32"/>
      <c r="U361" s="32"/>
      <c r="V361" s="32"/>
      <c r="W361" s="32"/>
      <c r="X361" s="32"/>
      <c r="Y361" s="32"/>
      <c r="Z361" s="32"/>
    </row>
    <row r="362" spans="1:26" ht="12.5" x14ac:dyDescent="0.25">
      <c r="A362" s="32"/>
      <c r="B362" s="32"/>
      <c r="C362" s="32"/>
      <c r="D362" s="32"/>
      <c r="E362" s="32"/>
      <c r="F362" s="31"/>
      <c r="G362" s="32"/>
      <c r="H362" s="32"/>
      <c r="I362" s="32"/>
      <c r="J362" s="32"/>
      <c r="K362" s="32"/>
      <c r="L362" s="32"/>
      <c r="M362" s="32"/>
      <c r="N362" s="32"/>
      <c r="O362" s="32"/>
      <c r="P362" s="32"/>
      <c r="Q362" s="32"/>
      <c r="R362" s="32"/>
      <c r="S362" s="32"/>
      <c r="T362" s="32"/>
      <c r="U362" s="32"/>
      <c r="V362" s="32"/>
      <c r="W362" s="32"/>
      <c r="X362" s="32"/>
      <c r="Y362" s="32"/>
      <c r="Z362" s="32"/>
    </row>
    <row r="363" spans="1:26" ht="12.5" x14ac:dyDescent="0.25">
      <c r="A363" s="32"/>
      <c r="B363" s="32"/>
      <c r="C363" s="32"/>
      <c r="D363" s="32"/>
      <c r="E363" s="32"/>
      <c r="F363" s="31"/>
      <c r="G363" s="32"/>
      <c r="H363" s="32"/>
      <c r="I363" s="32"/>
      <c r="J363" s="32"/>
      <c r="K363" s="32"/>
      <c r="L363" s="32"/>
      <c r="M363" s="32"/>
      <c r="N363" s="32"/>
      <c r="O363" s="32"/>
      <c r="P363" s="32"/>
      <c r="Q363" s="32"/>
      <c r="R363" s="32"/>
      <c r="S363" s="32"/>
      <c r="T363" s="32"/>
      <c r="U363" s="32"/>
      <c r="V363" s="32"/>
      <c r="W363" s="32"/>
      <c r="X363" s="32"/>
      <c r="Y363" s="32"/>
      <c r="Z363" s="32"/>
    </row>
    <row r="364" spans="1:26" ht="12.5" x14ac:dyDescent="0.25">
      <c r="A364" s="32"/>
      <c r="B364" s="32"/>
      <c r="C364" s="32"/>
      <c r="D364" s="32"/>
      <c r="E364" s="32"/>
      <c r="F364" s="31"/>
      <c r="G364" s="32"/>
      <c r="H364" s="32"/>
      <c r="I364" s="32"/>
      <c r="J364" s="32"/>
      <c r="K364" s="32"/>
      <c r="L364" s="32"/>
      <c r="M364" s="32"/>
      <c r="N364" s="32"/>
      <c r="O364" s="32"/>
      <c r="P364" s="32"/>
      <c r="Q364" s="32"/>
      <c r="R364" s="32"/>
      <c r="S364" s="32"/>
      <c r="T364" s="32"/>
      <c r="U364" s="32"/>
      <c r="V364" s="32"/>
      <c r="W364" s="32"/>
      <c r="X364" s="32"/>
      <c r="Y364" s="32"/>
      <c r="Z364" s="32"/>
    </row>
    <row r="365" spans="1:26" ht="12.5" x14ac:dyDescent="0.25">
      <c r="A365" s="32"/>
      <c r="B365" s="32"/>
      <c r="C365" s="32"/>
      <c r="D365" s="32"/>
      <c r="E365" s="32"/>
      <c r="F365" s="31"/>
      <c r="G365" s="32"/>
      <c r="H365" s="32"/>
      <c r="I365" s="32"/>
      <c r="J365" s="32"/>
      <c r="K365" s="32"/>
      <c r="L365" s="32"/>
      <c r="M365" s="32"/>
      <c r="N365" s="32"/>
      <c r="O365" s="32"/>
      <c r="P365" s="32"/>
      <c r="Q365" s="32"/>
      <c r="R365" s="32"/>
      <c r="S365" s="32"/>
      <c r="T365" s="32"/>
      <c r="U365" s="32"/>
      <c r="V365" s="32"/>
      <c r="W365" s="32"/>
      <c r="X365" s="32"/>
      <c r="Y365" s="32"/>
      <c r="Z365" s="32"/>
    </row>
    <row r="366" spans="1:26" ht="12.5" x14ac:dyDescent="0.25">
      <c r="A366" s="32"/>
      <c r="B366" s="32"/>
      <c r="C366" s="32"/>
      <c r="D366" s="32"/>
      <c r="E366" s="32"/>
      <c r="F366" s="31"/>
      <c r="G366" s="32"/>
      <c r="H366" s="32"/>
      <c r="I366" s="32"/>
      <c r="J366" s="32"/>
      <c r="K366" s="32"/>
      <c r="L366" s="32"/>
      <c r="M366" s="32"/>
      <c r="N366" s="32"/>
      <c r="O366" s="32"/>
      <c r="P366" s="32"/>
      <c r="Q366" s="32"/>
      <c r="R366" s="32"/>
      <c r="S366" s="32"/>
      <c r="T366" s="32"/>
      <c r="U366" s="32"/>
      <c r="V366" s="32"/>
      <c r="W366" s="32"/>
      <c r="X366" s="32"/>
      <c r="Y366" s="32"/>
      <c r="Z366" s="32"/>
    </row>
    <row r="367" spans="1:26" ht="12.5" x14ac:dyDescent="0.25">
      <c r="A367" s="32"/>
      <c r="B367" s="32"/>
      <c r="C367" s="32"/>
      <c r="D367" s="32"/>
      <c r="E367" s="32"/>
      <c r="F367" s="31"/>
      <c r="G367" s="32"/>
      <c r="H367" s="32"/>
      <c r="I367" s="32"/>
      <c r="J367" s="32"/>
      <c r="K367" s="32"/>
      <c r="L367" s="32"/>
      <c r="M367" s="32"/>
      <c r="N367" s="32"/>
      <c r="O367" s="32"/>
      <c r="P367" s="32"/>
      <c r="Q367" s="32"/>
      <c r="R367" s="32"/>
      <c r="S367" s="32"/>
      <c r="T367" s="32"/>
      <c r="U367" s="32"/>
      <c r="V367" s="32"/>
      <c r="W367" s="32"/>
      <c r="X367" s="32"/>
      <c r="Y367" s="32"/>
      <c r="Z367" s="32"/>
    </row>
    <row r="368" spans="1:26" ht="12.5" x14ac:dyDescent="0.25">
      <c r="A368" s="32"/>
      <c r="B368" s="32"/>
      <c r="C368" s="32"/>
      <c r="D368" s="32"/>
      <c r="E368" s="32"/>
      <c r="F368" s="31"/>
      <c r="G368" s="32"/>
      <c r="H368" s="32"/>
      <c r="I368" s="32"/>
      <c r="J368" s="32"/>
      <c r="K368" s="32"/>
      <c r="L368" s="32"/>
      <c r="M368" s="32"/>
      <c r="N368" s="32"/>
      <c r="O368" s="32"/>
      <c r="P368" s="32"/>
      <c r="Q368" s="32"/>
      <c r="R368" s="32"/>
      <c r="S368" s="32"/>
      <c r="T368" s="32"/>
      <c r="U368" s="32"/>
      <c r="V368" s="32"/>
      <c r="W368" s="32"/>
      <c r="X368" s="32"/>
      <c r="Y368" s="32"/>
      <c r="Z368" s="32"/>
    </row>
    <row r="369" spans="1:26" ht="12.5" x14ac:dyDescent="0.25">
      <c r="A369" s="32"/>
      <c r="B369" s="32"/>
      <c r="C369" s="32"/>
      <c r="D369" s="32"/>
      <c r="E369" s="32"/>
      <c r="F369" s="31"/>
      <c r="G369" s="32"/>
      <c r="H369" s="32"/>
      <c r="I369" s="32"/>
      <c r="J369" s="32"/>
      <c r="K369" s="32"/>
      <c r="L369" s="32"/>
      <c r="M369" s="32"/>
      <c r="N369" s="32"/>
      <c r="O369" s="32"/>
      <c r="P369" s="32"/>
      <c r="Q369" s="32"/>
      <c r="R369" s="32"/>
      <c r="S369" s="32"/>
      <c r="T369" s="32"/>
      <c r="U369" s="32"/>
      <c r="V369" s="32"/>
      <c r="W369" s="32"/>
      <c r="X369" s="32"/>
      <c r="Y369" s="32"/>
      <c r="Z369" s="32"/>
    </row>
    <row r="370" spans="1:26" ht="12.5" x14ac:dyDescent="0.25">
      <c r="A370" s="32"/>
      <c r="B370" s="32"/>
      <c r="C370" s="32"/>
      <c r="D370" s="32"/>
      <c r="E370" s="32"/>
      <c r="F370" s="31"/>
      <c r="G370" s="32"/>
      <c r="H370" s="32"/>
      <c r="I370" s="32"/>
      <c r="J370" s="32"/>
      <c r="K370" s="32"/>
      <c r="L370" s="32"/>
      <c r="M370" s="32"/>
      <c r="N370" s="32"/>
      <c r="O370" s="32"/>
      <c r="P370" s="32"/>
      <c r="Q370" s="32"/>
      <c r="R370" s="32"/>
      <c r="S370" s="32"/>
      <c r="T370" s="32"/>
      <c r="U370" s="32"/>
      <c r="V370" s="32"/>
      <c r="W370" s="32"/>
      <c r="X370" s="32"/>
      <c r="Y370" s="32"/>
      <c r="Z370" s="32"/>
    </row>
    <row r="371" spans="1:26" ht="12.5" x14ac:dyDescent="0.25">
      <c r="A371" s="32"/>
      <c r="B371" s="32"/>
      <c r="C371" s="32"/>
      <c r="D371" s="32"/>
      <c r="E371" s="32"/>
      <c r="F371" s="31"/>
      <c r="G371" s="32"/>
      <c r="H371" s="32"/>
      <c r="I371" s="32"/>
      <c r="J371" s="32"/>
      <c r="K371" s="32"/>
      <c r="L371" s="32"/>
      <c r="M371" s="32"/>
      <c r="N371" s="32"/>
      <c r="O371" s="32"/>
      <c r="P371" s="32"/>
      <c r="Q371" s="32"/>
      <c r="R371" s="32"/>
      <c r="S371" s="32"/>
      <c r="T371" s="32"/>
      <c r="U371" s="32"/>
      <c r="V371" s="32"/>
      <c r="W371" s="32"/>
      <c r="X371" s="32"/>
      <c r="Y371" s="32"/>
      <c r="Z371" s="32"/>
    </row>
    <row r="372" spans="1:26" ht="12.5" x14ac:dyDescent="0.25">
      <c r="A372" s="32"/>
      <c r="B372" s="32"/>
      <c r="C372" s="32"/>
      <c r="D372" s="32"/>
      <c r="E372" s="32"/>
      <c r="F372" s="31"/>
      <c r="G372" s="32"/>
      <c r="H372" s="32"/>
      <c r="I372" s="32"/>
      <c r="J372" s="32"/>
      <c r="K372" s="32"/>
      <c r="L372" s="32"/>
      <c r="M372" s="32"/>
      <c r="N372" s="32"/>
      <c r="O372" s="32"/>
      <c r="P372" s="32"/>
      <c r="Q372" s="32"/>
      <c r="R372" s="32"/>
      <c r="S372" s="32"/>
      <c r="T372" s="32"/>
      <c r="U372" s="32"/>
      <c r="V372" s="32"/>
      <c r="W372" s="32"/>
      <c r="X372" s="32"/>
      <c r="Y372" s="32"/>
      <c r="Z372" s="32"/>
    </row>
    <row r="373" spans="1:26" ht="12.5" x14ac:dyDescent="0.25">
      <c r="A373" s="32"/>
      <c r="B373" s="32"/>
      <c r="C373" s="32"/>
      <c r="D373" s="32"/>
      <c r="E373" s="32"/>
      <c r="F373" s="31"/>
      <c r="G373" s="32"/>
      <c r="H373" s="32"/>
      <c r="I373" s="32"/>
      <c r="J373" s="32"/>
      <c r="K373" s="32"/>
      <c r="L373" s="32"/>
      <c r="M373" s="32"/>
      <c r="N373" s="32"/>
      <c r="O373" s="32"/>
      <c r="P373" s="32"/>
      <c r="Q373" s="32"/>
      <c r="R373" s="32"/>
      <c r="S373" s="32"/>
      <c r="T373" s="32"/>
      <c r="U373" s="32"/>
      <c r="V373" s="32"/>
      <c r="W373" s="32"/>
      <c r="X373" s="32"/>
      <c r="Y373" s="32"/>
      <c r="Z373" s="32"/>
    </row>
    <row r="374" spans="1:26" ht="12.5" x14ac:dyDescent="0.25">
      <c r="A374" s="32"/>
      <c r="B374" s="32"/>
      <c r="C374" s="32"/>
      <c r="D374" s="32"/>
      <c r="E374" s="32"/>
      <c r="F374" s="31"/>
      <c r="G374" s="32"/>
      <c r="H374" s="32"/>
      <c r="I374" s="32"/>
      <c r="J374" s="32"/>
      <c r="K374" s="32"/>
      <c r="L374" s="32"/>
      <c r="M374" s="32"/>
      <c r="N374" s="32"/>
      <c r="O374" s="32"/>
      <c r="P374" s="32"/>
      <c r="Q374" s="32"/>
      <c r="R374" s="32"/>
      <c r="S374" s="32"/>
      <c r="T374" s="32"/>
      <c r="U374" s="32"/>
      <c r="V374" s="32"/>
      <c r="W374" s="32"/>
      <c r="X374" s="32"/>
      <c r="Y374" s="32"/>
      <c r="Z374" s="32"/>
    </row>
    <row r="375" spans="1:26" ht="12.5" x14ac:dyDescent="0.25">
      <c r="A375" s="32"/>
      <c r="B375" s="32"/>
      <c r="C375" s="32"/>
      <c r="D375" s="32"/>
      <c r="E375" s="32"/>
      <c r="F375" s="31"/>
      <c r="G375" s="32"/>
      <c r="H375" s="32"/>
      <c r="I375" s="32"/>
      <c r="J375" s="32"/>
      <c r="K375" s="32"/>
      <c r="L375" s="32"/>
      <c r="M375" s="32"/>
      <c r="N375" s="32"/>
      <c r="O375" s="32"/>
      <c r="P375" s="32"/>
      <c r="Q375" s="32"/>
      <c r="R375" s="32"/>
      <c r="S375" s="32"/>
      <c r="T375" s="32"/>
      <c r="U375" s="32"/>
      <c r="V375" s="32"/>
      <c r="W375" s="32"/>
      <c r="X375" s="32"/>
      <c r="Y375" s="32"/>
      <c r="Z375" s="32"/>
    </row>
    <row r="376" spans="1:26" ht="12.5" x14ac:dyDescent="0.25">
      <c r="A376" s="32"/>
      <c r="B376" s="32"/>
      <c r="C376" s="32"/>
      <c r="D376" s="32"/>
      <c r="E376" s="32"/>
      <c r="F376" s="31"/>
      <c r="G376" s="32"/>
      <c r="H376" s="32"/>
      <c r="I376" s="32"/>
      <c r="J376" s="32"/>
      <c r="K376" s="32"/>
      <c r="L376" s="32"/>
      <c r="M376" s="32"/>
      <c r="N376" s="32"/>
      <c r="O376" s="32"/>
      <c r="P376" s="32"/>
      <c r="Q376" s="32"/>
      <c r="R376" s="32"/>
      <c r="S376" s="32"/>
      <c r="T376" s="32"/>
      <c r="U376" s="32"/>
      <c r="V376" s="32"/>
      <c r="W376" s="32"/>
      <c r="X376" s="32"/>
      <c r="Y376" s="32"/>
      <c r="Z376" s="32"/>
    </row>
    <row r="377" spans="1:26" ht="12.5" x14ac:dyDescent="0.25">
      <c r="A377" s="32"/>
      <c r="B377" s="32"/>
      <c r="C377" s="32"/>
      <c r="D377" s="32"/>
      <c r="E377" s="32"/>
      <c r="F377" s="31"/>
      <c r="G377" s="32"/>
      <c r="H377" s="32"/>
      <c r="I377" s="32"/>
      <c r="J377" s="32"/>
      <c r="K377" s="32"/>
      <c r="L377" s="32"/>
      <c r="M377" s="32"/>
      <c r="N377" s="32"/>
      <c r="O377" s="32"/>
      <c r="P377" s="32"/>
      <c r="Q377" s="32"/>
      <c r="R377" s="32"/>
      <c r="S377" s="32"/>
      <c r="T377" s="32"/>
      <c r="U377" s="32"/>
      <c r="V377" s="32"/>
      <c r="W377" s="32"/>
      <c r="X377" s="32"/>
      <c r="Y377" s="32"/>
      <c r="Z377" s="32"/>
    </row>
    <row r="378" spans="1:26" ht="12.5" x14ac:dyDescent="0.25">
      <c r="A378" s="32"/>
      <c r="B378" s="32"/>
      <c r="C378" s="32"/>
      <c r="D378" s="32"/>
      <c r="E378" s="32"/>
      <c r="F378" s="31"/>
      <c r="G378" s="32"/>
      <c r="H378" s="32"/>
      <c r="I378" s="32"/>
      <c r="J378" s="32"/>
      <c r="K378" s="32"/>
      <c r="L378" s="32"/>
      <c r="M378" s="32"/>
      <c r="N378" s="32"/>
      <c r="O378" s="32"/>
      <c r="P378" s="32"/>
      <c r="Q378" s="32"/>
      <c r="R378" s="32"/>
      <c r="S378" s="32"/>
      <c r="T378" s="32"/>
      <c r="U378" s="32"/>
      <c r="V378" s="32"/>
      <c r="W378" s="32"/>
      <c r="X378" s="32"/>
      <c r="Y378" s="32"/>
      <c r="Z378" s="32"/>
    </row>
    <row r="379" spans="1:26" ht="12.5" x14ac:dyDescent="0.25">
      <c r="A379" s="32"/>
      <c r="B379" s="32"/>
      <c r="C379" s="32"/>
      <c r="D379" s="32"/>
      <c r="E379" s="32"/>
      <c r="F379" s="31"/>
      <c r="G379" s="32"/>
      <c r="H379" s="32"/>
      <c r="I379" s="32"/>
      <c r="J379" s="32"/>
      <c r="K379" s="32"/>
      <c r="L379" s="32"/>
      <c r="M379" s="32"/>
      <c r="N379" s="32"/>
      <c r="O379" s="32"/>
      <c r="P379" s="32"/>
      <c r="Q379" s="32"/>
      <c r="R379" s="32"/>
      <c r="S379" s="32"/>
      <c r="T379" s="32"/>
      <c r="U379" s="32"/>
      <c r="V379" s="32"/>
      <c r="W379" s="32"/>
      <c r="X379" s="32"/>
      <c r="Y379" s="32"/>
      <c r="Z379" s="32"/>
    </row>
    <row r="380" spans="1:26" ht="12.5" x14ac:dyDescent="0.25">
      <c r="A380" s="32"/>
      <c r="B380" s="32"/>
      <c r="C380" s="32"/>
      <c r="D380" s="32"/>
      <c r="E380" s="32"/>
      <c r="F380" s="31"/>
      <c r="G380" s="32"/>
      <c r="H380" s="32"/>
      <c r="I380" s="32"/>
      <c r="J380" s="32"/>
      <c r="K380" s="32"/>
      <c r="L380" s="32"/>
      <c r="M380" s="32"/>
      <c r="N380" s="32"/>
      <c r="O380" s="32"/>
      <c r="P380" s="32"/>
      <c r="Q380" s="32"/>
      <c r="R380" s="32"/>
      <c r="S380" s="32"/>
      <c r="T380" s="32"/>
      <c r="U380" s="32"/>
      <c r="V380" s="32"/>
      <c r="W380" s="32"/>
      <c r="X380" s="32"/>
      <c r="Y380" s="32"/>
      <c r="Z380" s="32"/>
    </row>
    <row r="381" spans="1:26" ht="12.5" x14ac:dyDescent="0.25">
      <c r="A381" s="32"/>
      <c r="B381" s="32"/>
      <c r="C381" s="32"/>
      <c r="D381" s="32"/>
      <c r="E381" s="32"/>
      <c r="F381" s="31"/>
      <c r="G381" s="32"/>
      <c r="H381" s="32"/>
      <c r="I381" s="32"/>
      <c r="J381" s="32"/>
      <c r="K381" s="32"/>
      <c r="L381" s="32"/>
      <c r="M381" s="32"/>
      <c r="N381" s="32"/>
      <c r="O381" s="32"/>
      <c r="P381" s="32"/>
      <c r="Q381" s="32"/>
      <c r="R381" s="32"/>
      <c r="S381" s="32"/>
      <c r="T381" s="32"/>
      <c r="U381" s="32"/>
      <c r="V381" s="32"/>
      <c r="W381" s="32"/>
      <c r="X381" s="32"/>
      <c r="Y381" s="32"/>
      <c r="Z381" s="32"/>
    </row>
    <row r="382" spans="1:26" ht="12.5" x14ac:dyDescent="0.25">
      <c r="A382" s="32"/>
      <c r="B382" s="32"/>
      <c r="C382" s="32"/>
      <c r="D382" s="32"/>
      <c r="E382" s="32"/>
      <c r="F382" s="31"/>
      <c r="G382" s="32"/>
      <c r="H382" s="32"/>
      <c r="I382" s="32"/>
      <c r="J382" s="32"/>
      <c r="K382" s="32"/>
      <c r="L382" s="32"/>
      <c r="M382" s="32"/>
      <c r="N382" s="32"/>
      <c r="O382" s="32"/>
      <c r="P382" s="32"/>
      <c r="Q382" s="32"/>
      <c r="R382" s="32"/>
      <c r="S382" s="32"/>
      <c r="T382" s="32"/>
      <c r="U382" s="32"/>
      <c r="V382" s="32"/>
      <c r="W382" s="32"/>
      <c r="X382" s="32"/>
      <c r="Y382" s="32"/>
      <c r="Z382" s="32"/>
    </row>
    <row r="383" spans="1:26" ht="12.5" x14ac:dyDescent="0.25">
      <c r="A383" s="32"/>
      <c r="B383" s="32"/>
      <c r="C383" s="32"/>
      <c r="D383" s="32"/>
      <c r="E383" s="32"/>
      <c r="F383" s="31"/>
      <c r="G383" s="32"/>
      <c r="H383" s="32"/>
      <c r="I383" s="32"/>
      <c r="J383" s="32"/>
      <c r="K383" s="32"/>
      <c r="L383" s="32"/>
      <c r="M383" s="32"/>
      <c r="N383" s="32"/>
      <c r="O383" s="32"/>
      <c r="P383" s="32"/>
      <c r="Q383" s="32"/>
      <c r="R383" s="32"/>
      <c r="S383" s="32"/>
      <c r="T383" s="32"/>
      <c r="U383" s="32"/>
      <c r="V383" s="32"/>
      <c r="W383" s="32"/>
      <c r="X383" s="32"/>
      <c r="Y383" s="32"/>
      <c r="Z383" s="32"/>
    </row>
    <row r="384" spans="1:26" ht="12.5" x14ac:dyDescent="0.25">
      <c r="A384" s="32"/>
      <c r="B384" s="32"/>
      <c r="C384" s="32"/>
      <c r="D384" s="32"/>
      <c r="E384" s="32"/>
      <c r="F384" s="31"/>
      <c r="G384" s="32"/>
      <c r="H384" s="32"/>
      <c r="I384" s="32"/>
      <c r="J384" s="32"/>
      <c r="K384" s="32"/>
      <c r="L384" s="32"/>
      <c r="M384" s="32"/>
      <c r="N384" s="32"/>
      <c r="O384" s="32"/>
      <c r="P384" s="32"/>
      <c r="Q384" s="32"/>
      <c r="R384" s="32"/>
      <c r="S384" s="32"/>
      <c r="T384" s="32"/>
      <c r="U384" s="32"/>
      <c r="V384" s="32"/>
      <c r="W384" s="32"/>
      <c r="X384" s="32"/>
      <c r="Y384" s="32"/>
      <c r="Z384" s="32"/>
    </row>
    <row r="385" spans="1:26" ht="12.5" x14ac:dyDescent="0.25">
      <c r="A385" s="32"/>
      <c r="B385" s="32"/>
      <c r="C385" s="32"/>
      <c r="D385" s="32"/>
      <c r="E385" s="32"/>
      <c r="F385" s="31"/>
      <c r="G385" s="32"/>
      <c r="H385" s="32"/>
      <c r="I385" s="32"/>
      <c r="J385" s="32"/>
      <c r="K385" s="32"/>
      <c r="L385" s="32"/>
      <c r="M385" s="32"/>
      <c r="N385" s="32"/>
      <c r="O385" s="32"/>
      <c r="P385" s="32"/>
      <c r="Q385" s="32"/>
      <c r="R385" s="32"/>
      <c r="S385" s="32"/>
      <c r="T385" s="32"/>
      <c r="U385" s="32"/>
      <c r="V385" s="32"/>
      <c r="W385" s="32"/>
      <c r="X385" s="32"/>
      <c r="Y385" s="32"/>
      <c r="Z385" s="32"/>
    </row>
    <row r="386" spans="1:26" ht="12.5" x14ac:dyDescent="0.25">
      <c r="A386" s="32"/>
      <c r="B386" s="32"/>
      <c r="C386" s="32"/>
      <c r="D386" s="32"/>
      <c r="E386" s="32"/>
      <c r="F386" s="31"/>
      <c r="G386" s="32"/>
      <c r="H386" s="32"/>
      <c r="I386" s="32"/>
      <c r="J386" s="32"/>
      <c r="K386" s="32"/>
      <c r="L386" s="32"/>
      <c r="M386" s="32"/>
      <c r="N386" s="32"/>
      <c r="O386" s="32"/>
      <c r="P386" s="32"/>
      <c r="Q386" s="32"/>
      <c r="R386" s="32"/>
      <c r="S386" s="32"/>
      <c r="T386" s="32"/>
      <c r="U386" s="32"/>
      <c r="V386" s="32"/>
      <c r="W386" s="32"/>
      <c r="X386" s="32"/>
      <c r="Y386" s="32"/>
      <c r="Z386" s="32"/>
    </row>
    <row r="387" spans="1:26" ht="12.5" x14ac:dyDescent="0.25">
      <c r="A387" s="32"/>
      <c r="B387" s="32"/>
      <c r="C387" s="32"/>
      <c r="D387" s="32"/>
      <c r="E387" s="32"/>
      <c r="F387" s="31"/>
      <c r="G387" s="32"/>
      <c r="H387" s="32"/>
      <c r="I387" s="32"/>
      <c r="J387" s="32"/>
      <c r="K387" s="32"/>
      <c r="L387" s="32"/>
      <c r="M387" s="32"/>
      <c r="N387" s="32"/>
      <c r="O387" s="32"/>
      <c r="P387" s="32"/>
      <c r="Q387" s="32"/>
      <c r="R387" s="32"/>
      <c r="S387" s="32"/>
      <c r="T387" s="32"/>
      <c r="U387" s="32"/>
      <c r="V387" s="32"/>
      <c r="W387" s="32"/>
      <c r="X387" s="32"/>
      <c r="Y387" s="32"/>
      <c r="Z387" s="32"/>
    </row>
    <row r="388" spans="1:26" ht="12.5" x14ac:dyDescent="0.25">
      <c r="A388" s="32"/>
      <c r="B388" s="32"/>
      <c r="C388" s="32"/>
      <c r="D388" s="32"/>
      <c r="E388" s="32"/>
      <c r="F388" s="31"/>
      <c r="G388" s="32"/>
      <c r="H388" s="32"/>
      <c r="I388" s="32"/>
      <c r="J388" s="32"/>
      <c r="K388" s="32"/>
      <c r="L388" s="32"/>
      <c r="M388" s="32"/>
      <c r="N388" s="32"/>
      <c r="O388" s="32"/>
      <c r="P388" s="32"/>
      <c r="Q388" s="32"/>
      <c r="R388" s="32"/>
      <c r="S388" s="32"/>
      <c r="T388" s="32"/>
      <c r="U388" s="32"/>
      <c r="V388" s="32"/>
      <c r="W388" s="32"/>
      <c r="X388" s="32"/>
      <c r="Y388" s="32"/>
      <c r="Z388" s="32"/>
    </row>
    <row r="389" spans="1:26" ht="12.5" x14ac:dyDescent="0.25">
      <c r="A389" s="32"/>
      <c r="B389" s="32"/>
      <c r="C389" s="32"/>
      <c r="D389" s="32"/>
      <c r="E389" s="32"/>
      <c r="F389" s="31"/>
      <c r="G389" s="32"/>
      <c r="H389" s="32"/>
      <c r="I389" s="32"/>
      <c r="J389" s="32"/>
      <c r="K389" s="32"/>
      <c r="L389" s="32"/>
      <c r="M389" s="32"/>
      <c r="N389" s="32"/>
      <c r="O389" s="32"/>
      <c r="P389" s="32"/>
      <c r="Q389" s="32"/>
      <c r="R389" s="32"/>
      <c r="S389" s="32"/>
      <c r="T389" s="32"/>
      <c r="U389" s="32"/>
      <c r="V389" s="32"/>
      <c r="W389" s="32"/>
      <c r="X389" s="32"/>
      <c r="Y389" s="32"/>
      <c r="Z389" s="32"/>
    </row>
    <row r="390" spans="1:26" ht="12.5" x14ac:dyDescent="0.25">
      <c r="A390" s="32"/>
      <c r="B390" s="32"/>
      <c r="C390" s="32"/>
      <c r="D390" s="32"/>
      <c r="E390" s="32"/>
      <c r="F390" s="31"/>
      <c r="G390" s="32"/>
      <c r="H390" s="32"/>
      <c r="I390" s="32"/>
      <c r="J390" s="32"/>
      <c r="K390" s="32"/>
      <c r="L390" s="32"/>
      <c r="M390" s="32"/>
      <c r="N390" s="32"/>
      <c r="O390" s="32"/>
      <c r="P390" s="32"/>
      <c r="Q390" s="32"/>
      <c r="R390" s="32"/>
      <c r="S390" s="32"/>
      <c r="T390" s="32"/>
      <c r="U390" s="32"/>
      <c r="V390" s="32"/>
      <c r="W390" s="32"/>
      <c r="X390" s="32"/>
      <c r="Y390" s="32"/>
      <c r="Z390" s="32"/>
    </row>
    <row r="391" spans="1:26" ht="12.5" x14ac:dyDescent="0.25">
      <c r="A391" s="32"/>
      <c r="B391" s="32"/>
      <c r="C391" s="32"/>
      <c r="D391" s="32"/>
      <c r="E391" s="32"/>
      <c r="F391" s="31"/>
      <c r="G391" s="32"/>
      <c r="H391" s="32"/>
      <c r="I391" s="32"/>
      <c r="J391" s="32"/>
      <c r="K391" s="32"/>
      <c r="L391" s="32"/>
      <c r="M391" s="32"/>
      <c r="N391" s="32"/>
      <c r="O391" s="32"/>
      <c r="P391" s="32"/>
      <c r="Q391" s="32"/>
      <c r="R391" s="32"/>
      <c r="S391" s="32"/>
      <c r="T391" s="32"/>
      <c r="U391" s="32"/>
      <c r="V391" s="32"/>
      <c r="W391" s="32"/>
      <c r="X391" s="32"/>
      <c r="Y391" s="32"/>
      <c r="Z391" s="32"/>
    </row>
    <row r="392" spans="1:26" ht="12.5" x14ac:dyDescent="0.25">
      <c r="A392" s="32"/>
      <c r="B392" s="32"/>
      <c r="C392" s="32"/>
      <c r="D392" s="32"/>
      <c r="E392" s="32"/>
      <c r="F392" s="31"/>
      <c r="G392" s="32"/>
      <c r="H392" s="32"/>
      <c r="I392" s="32"/>
      <c r="J392" s="32"/>
      <c r="K392" s="32"/>
      <c r="L392" s="32"/>
      <c r="M392" s="32"/>
      <c r="N392" s="32"/>
      <c r="O392" s="32"/>
      <c r="P392" s="32"/>
      <c r="Q392" s="32"/>
      <c r="R392" s="32"/>
      <c r="S392" s="32"/>
      <c r="T392" s="32"/>
      <c r="U392" s="32"/>
      <c r="V392" s="32"/>
      <c r="W392" s="32"/>
      <c r="X392" s="32"/>
      <c r="Y392" s="32"/>
      <c r="Z392" s="32"/>
    </row>
    <row r="393" spans="1:26" ht="12.5" x14ac:dyDescent="0.25">
      <c r="A393" s="32"/>
      <c r="B393" s="32"/>
      <c r="C393" s="32"/>
      <c r="D393" s="32"/>
      <c r="E393" s="32"/>
      <c r="F393" s="31"/>
      <c r="G393" s="32"/>
      <c r="H393" s="32"/>
      <c r="I393" s="32"/>
      <c r="J393" s="32"/>
      <c r="K393" s="32"/>
      <c r="L393" s="32"/>
      <c r="M393" s="32"/>
      <c r="N393" s="32"/>
      <c r="O393" s="32"/>
      <c r="P393" s="32"/>
      <c r="Q393" s="32"/>
      <c r="R393" s="32"/>
      <c r="S393" s="32"/>
      <c r="T393" s="32"/>
      <c r="U393" s="32"/>
      <c r="V393" s="32"/>
      <c r="W393" s="32"/>
      <c r="X393" s="32"/>
      <c r="Y393" s="32"/>
      <c r="Z393" s="32"/>
    </row>
    <row r="394" spans="1:26" ht="12.5" x14ac:dyDescent="0.25">
      <c r="A394" s="32"/>
      <c r="B394" s="32"/>
      <c r="C394" s="32"/>
      <c r="D394" s="32"/>
      <c r="E394" s="32"/>
      <c r="F394" s="31"/>
      <c r="G394" s="32"/>
      <c r="H394" s="32"/>
      <c r="I394" s="32"/>
      <c r="J394" s="32"/>
      <c r="K394" s="32"/>
      <c r="L394" s="32"/>
      <c r="M394" s="32"/>
      <c r="N394" s="32"/>
      <c r="O394" s="32"/>
      <c r="P394" s="32"/>
      <c r="Q394" s="32"/>
      <c r="R394" s="32"/>
      <c r="S394" s="32"/>
      <c r="T394" s="32"/>
      <c r="U394" s="32"/>
      <c r="V394" s="32"/>
      <c r="W394" s="32"/>
      <c r="X394" s="32"/>
      <c r="Y394" s="32"/>
      <c r="Z394" s="32"/>
    </row>
    <row r="395" spans="1:26" ht="12.5" x14ac:dyDescent="0.25">
      <c r="A395" s="32"/>
      <c r="B395" s="32"/>
      <c r="C395" s="32"/>
      <c r="D395" s="32"/>
      <c r="E395" s="32"/>
      <c r="F395" s="31"/>
      <c r="G395" s="32"/>
      <c r="H395" s="32"/>
      <c r="I395" s="32"/>
      <c r="J395" s="32"/>
      <c r="K395" s="32"/>
      <c r="L395" s="32"/>
      <c r="M395" s="32"/>
      <c r="N395" s="32"/>
      <c r="O395" s="32"/>
      <c r="P395" s="32"/>
      <c r="Q395" s="32"/>
      <c r="R395" s="32"/>
      <c r="S395" s="32"/>
      <c r="T395" s="32"/>
      <c r="U395" s="32"/>
      <c r="V395" s="32"/>
      <c r="W395" s="32"/>
      <c r="X395" s="32"/>
      <c r="Y395" s="32"/>
      <c r="Z395" s="32"/>
    </row>
    <row r="396" spans="1:26" ht="12.5" x14ac:dyDescent="0.25">
      <c r="A396" s="32"/>
      <c r="B396" s="32"/>
      <c r="C396" s="32"/>
      <c r="D396" s="32"/>
      <c r="E396" s="32"/>
      <c r="F396" s="31"/>
      <c r="G396" s="32"/>
      <c r="H396" s="32"/>
      <c r="I396" s="32"/>
      <c r="J396" s="32"/>
      <c r="K396" s="32"/>
      <c r="L396" s="32"/>
      <c r="M396" s="32"/>
      <c r="N396" s="32"/>
      <c r="O396" s="32"/>
      <c r="P396" s="32"/>
      <c r="Q396" s="32"/>
      <c r="R396" s="32"/>
      <c r="S396" s="32"/>
      <c r="T396" s="32"/>
      <c r="U396" s="32"/>
      <c r="V396" s="32"/>
      <c r="W396" s="32"/>
      <c r="X396" s="32"/>
      <c r="Y396" s="32"/>
      <c r="Z396" s="32"/>
    </row>
    <row r="397" spans="1:26" ht="12.5" x14ac:dyDescent="0.25">
      <c r="A397" s="32"/>
      <c r="B397" s="32"/>
      <c r="C397" s="32"/>
      <c r="D397" s="32"/>
      <c r="E397" s="32"/>
      <c r="F397" s="31"/>
      <c r="G397" s="32"/>
      <c r="H397" s="32"/>
      <c r="I397" s="32"/>
      <c r="J397" s="32"/>
      <c r="K397" s="32"/>
      <c r="L397" s="32"/>
      <c r="M397" s="32"/>
      <c r="N397" s="32"/>
      <c r="O397" s="32"/>
      <c r="P397" s="32"/>
      <c r="Q397" s="32"/>
      <c r="R397" s="32"/>
      <c r="S397" s="32"/>
      <c r="T397" s="32"/>
      <c r="U397" s="32"/>
      <c r="V397" s="32"/>
      <c r="W397" s="32"/>
      <c r="X397" s="32"/>
      <c r="Y397" s="32"/>
      <c r="Z397" s="32"/>
    </row>
    <row r="398" spans="1:26" ht="12.5" x14ac:dyDescent="0.25">
      <c r="A398" s="32"/>
      <c r="B398" s="32"/>
      <c r="C398" s="32"/>
      <c r="D398" s="32"/>
      <c r="E398" s="32"/>
      <c r="F398" s="31"/>
      <c r="G398" s="32"/>
      <c r="H398" s="32"/>
      <c r="I398" s="32"/>
      <c r="J398" s="32"/>
      <c r="K398" s="32"/>
      <c r="L398" s="32"/>
      <c r="M398" s="32"/>
      <c r="N398" s="32"/>
      <c r="O398" s="32"/>
      <c r="P398" s="32"/>
      <c r="Q398" s="32"/>
      <c r="R398" s="32"/>
      <c r="S398" s="32"/>
      <c r="T398" s="32"/>
      <c r="U398" s="32"/>
      <c r="V398" s="32"/>
      <c r="W398" s="32"/>
      <c r="X398" s="32"/>
      <c r="Y398" s="32"/>
      <c r="Z398" s="32"/>
    </row>
    <row r="399" spans="1:26" ht="12.5" x14ac:dyDescent="0.25">
      <c r="A399" s="32"/>
      <c r="B399" s="32"/>
      <c r="C399" s="32"/>
      <c r="D399" s="32"/>
      <c r="E399" s="32"/>
      <c r="F399" s="31"/>
      <c r="G399" s="32"/>
      <c r="H399" s="32"/>
      <c r="I399" s="32"/>
      <c r="J399" s="32"/>
      <c r="K399" s="32"/>
      <c r="L399" s="32"/>
      <c r="M399" s="32"/>
      <c r="N399" s="32"/>
      <c r="O399" s="32"/>
      <c r="P399" s="32"/>
      <c r="Q399" s="32"/>
      <c r="R399" s="32"/>
      <c r="S399" s="32"/>
      <c r="T399" s="32"/>
      <c r="U399" s="32"/>
      <c r="V399" s="32"/>
      <c r="W399" s="32"/>
      <c r="X399" s="32"/>
      <c r="Y399" s="32"/>
      <c r="Z399" s="32"/>
    </row>
    <row r="400" spans="1:26" ht="12.5" x14ac:dyDescent="0.25">
      <c r="A400" s="32"/>
      <c r="B400" s="32"/>
      <c r="C400" s="32"/>
      <c r="D400" s="32"/>
      <c r="E400" s="32"/>
      <c r="F400" s="31"/>
      <c r="G400" s="32"/>
      <c r="H400" s="32"/>
      <c r="I400" s="32"/>
      <c r="J400" s="32"/>
      <c r="K400" s="32"/>
      <c r="L400" s="32"/>
      <c r="M400" s="32"/>
      <c r="N400" s="32"/>
      <c r="O400" s="32"/>
      <c r="P400" s="32"/>
      <c r="Q400" s="32"/>
      <c r="R400" s="32"/>
      <c r="S400" s="32"/>
      <c r="T400" s="32"/>
      <c r="U400" s="32"/>
      <c r="V400" s="32"/>
      <c r="W400" s="32"/>
      <c r="X400" s="32"/>
      <c r="Y400" s="32"/>
      <c r="Z400" s="32"/>
    </row>
    <row r="401" spans="1:26" ht="12.5" x14ac:dyDescent="0.25">
      <c r="A401" s="32"/>
      <c r="B401" s="32"/>
      <c r="C401" s="32"/>
      <c r="D401" s="32"/>
      <c r="E401" s="32"/>
      <c r="F401" s="31"/>
      <c r="G401" s="32"/>
      <c r="H401" s="32"/>
      <c r="I401" s="32"/>
      <c r="J401" s="32"/>
      <c r="K401" s="32"/>
      <c r="L401" s="32"/>
      <c r="M401" s="32"/>
      <c r="N401" s="32"/>
      <c r="O401" s="32"/>
      <c r="P401" s="32"/>
      <c r="Q401" s="32"/>
      <c r="R401" s="32"/>
      <c r="S401" s="32"/>
      <c r="T401" s="32"/>
      <c r="U401" s="32"/>
      <c r="V401" s="32"/>
      <c r="W401" s="32"/>
      <c r="X401" s="32"/>
      <c r="Y401" s="32"/>
      <c r="Z401" s="32"/>
    </row>
    <row r="402" spans="1:26" ht="12.5" x14ac:dyDescent="0.25">
      <c r="A402" s="32"/>
      <c r="B402" s="32"/>
      <c r="C402" s="32"/>
      <c r="D402" s="32"/>
      <c r="E402" s="32"/>
      <c r="F402" s="31"/>
      <c r="G402" s="32"/>
      <c r="H402" s="32"/>
      <c r="I402" s="32"/>
      <c r="J402" s="32"/>
      <c r="K402" s="32"/>
      <c r="L402" s="32"/>
      <c r="M402" s="32"/>
      <c r="N402" s="32"/>
      <c r="O402" s="32"/>
      <c r="P402" s="32"/>
      <c r="Q402" s="32"/>
      <c r="R402" s="32"/>
      <c r="S402" s="32"/>
      <c r="T402" s="32"/>
      <c r="U402" s="32"/>
      <c r="V402" s="32"/>
      <c r="W402" s="32"/>
      <c r="X402" s="32"/>
      <c r="Y402" s="32"/>
      <c r="Z402" s="32"/>
    </row>
    <row r="403" spans="1:26" ht="12.5" x14ac:dyDescent="0.25">
      <c r="A403" s="32"/>
      <c r="B403" s="32"/>
      <c r="C403" s="32"/>
      <c r="D403" s="32"/>
      <c r="E403" s="32"/>
      <c r="F403" s="31"/>
      <c r="G403" s="32"/>
      <c r="H403" s="32"/>
      <c r="I403" s="32"/>
      <c r="J403" s="32"/>
      <c r="K403" s="32"/>
      <c r="L403" s="32"/>
      <c r="M403" s="32"/>
      <c r="N403" s="32"/>
      <c r="O403" s="32"/>
      <c r="P403" s="32"/>
      <c r="Q403" s="32"/>
      <c r="R403" s="32"/>
      <c r="S403" s="32"/>
      <c r="T403" s="32"/>
      <c r="U403" s="32"/>
      <c r="V403" s="32"/>
      <c r="W403" s="32"/>
      <c r="X403" s="32"/>
      <c r="Y403" s="32"/>
      <c r="Z403" s="32"/>
    </row>
    <row r="404" spans="1:26" ht="12.5" x14ac:dyDescent="0.25">
      <c r="A404" s="32"/>
      <c r="B404" s="32"/>
      <c r="C404" s="32"/>
      <c r="D404" s="32"/>
      <c r="E404" s="32"/>
      <c r="F404" s="31"/>
      <c r="G404" s="32"/>
      <c r="H404" s="32"/>
      <c r="I404" s="32"/>
      <c r="J404" s="32"/>
      <c r="K404" s="32"/>
      <c r="L404" s="32"/>
      <c r="M404" s="32"/>
      <c r="N404" s="32"/>
      <c r="O404" s="32"/>
      <c r="P404" s="32"/>
      <c r="Q404" s="32"/>
      <c r="R404" s="32"/>
      <c r="S404" s="32"/>
      <c r="T404" s="32"/>
      <c r="U404" s="32"/>
      <c r="V404" s="32"/>
      <c r="W404" s="32"/>
      <c r="X404" s="32"/>
      <c r="Y404" s="32"/>
      <c r="Z404" s="32"/>
    </row>
    <row r="405" spans="1:26" ht="12.5" x14ac:dyDescent="0.25">
      <c r="A405" s="32"/>
      <c r="B405" s="32"/>
      <c r="C405" s="32"/>
      <c r="D405" s="32"/>
      <c r="E405" s="32"/>
      <c r="F405" s="31"/>
      <c r="G405" s="32"/>
      <c r="H405" s="32"/>
      <c r="I405" s="32"/>
      <c r="J405" s="32"/>
      <c r="K405" s="32"/>
      <c r="L405" s="32"/>
      <c r="M405" s="32"/>
      <c r="N405" s="32"/>
      <c r="O405" s="32"/>
      <c r="P405" s="32"/>
      <c r="Q405" s="32"/>
      <c r="R405" s="32"/>
      <c r="S405" s="32"/>
      <c r="T405" s="32"/>
      <c r="U405" s="32"/>
      <c r="V405" s="32"/>
      <c r="W405" s="32"/>
      <c r="X405" s="32"/>
      <c r="Y405" s="32"/>
      <c r="Z405" s="32"/>
    </row>
    <row r="406" spans="1:26" ht="12.5" x14ac:dyDescent="0.25">
      <c r="A406" s="32"/>
      <c r="B406" s="32"/>
      <c r="C406" s="32"/>
      <c r="D406" s="32"/>
      <c r="E406" s="32"/>
      <c r="F406" s="31"/>
      <c r="G406" s="32"/>
      <c r="H406" s="32"/>
      <c r="I406" s="32"/>
      <c r="J406" s="32"/>
      <c r="K406" s="32"/>
      <c r="L406" s="32"/>
      <c r="M406" s="32"/>
      <c r="N406" s="32"/>
      <c r="O406" s="32"/>
      <c r="P406" s="32"/>
      <c r="Q406" s="32"/>
      <c r="R406" s="32"/>
      <c r="S406" s="32"/>
      <c r="T406" s="32"/>
      <c r="U406" s="32"/>
      <c r="V406" s="32"/>
      <c r="W406" s="32"/>
      <c r="X406" s="32"/>
      <c r="Y406" s="32"/>
      <c r="Z406" s="32"/>
    </row>
    <row r="407" spans="1:26" ht="12.5" x14ac:dyDescent="0.25">
      <c r="A407" s="32"/>
      <c r="B407" s="32"/>
      <c r="C407" s="32"/>
      <c r="D407" s="32"/>
      <c r="E407" s="32"/>
      <c r="F407" s="31"/>
      <c r="G407" s="32"/>
      <c r="H407" s="32"/>
      <c r="I407" s="32"/>
      <c r="J407" s="32"/>
      <c r="K407" s="32"/>
      <c r="L407" s="32"/>
      <c r="M407" s="32"/>
      <c r="N407" s="32"/>
      <c r="O407" s="32"/>
      <c r="P407" s="32"/>
      <c r="Q407" s="32"/>
      <c r="R407" s="32"/>
      <c r="S407" s="32"/>
      <c r="T407" s="32"/>
      <c r="U407" s="32"/>
      <c r="V407" s="32"/>
      <c r="W407" s="32"/>
      <c r="X407" s="32"/>
      <c r="Y407" s="32"/>
      <c r="Z407" s="32"/>
    </row>
    <row r="408" spans="1:26" ht="12.5" x14ac:dyDescent="0.25">
      <c r="A408" s="32"/>
      <c r="B408" s="32"/>
      <c r="C408" s="32"/>
      <c r="D408" s="32"/>
      <c r="E408" s="32"/>
      <c r="F408" s="31"/>
      <c r="G408" s="32"/>
      <c r="H408" s="32"/>
      <c r="I408" s="32"/>
      <c r="J408" s="32"/>
      <c r="K408" s="32"/>
      <c r="L408" s="32"/>
      <c r="M408" s="32"/>
      <c r="N408" s="32"/>
      <c r="O408" s="32"/>
      <c r="P408" s="32"/>
      <c r="Q408" s="32"/>
      <c r="R408" s="32"/>
      <c r="S408" s="32"/>
      <c r="T408" s="32"/>
      <c r="U408" s="32"/>
      <c r="V408" s="32"/>
      <c r="W408" s="32"/>
      <c r="X408" s="32"/>
      <c r="Y408" s="32"/>
      <c r="Z408" s="32"/>
    </row>
    <row r="409" spans="1:26" ht="12.5" x14ac:dyDescent="0.25">
      <c r="A409" s="32"/>
      <c r="B409" s="32"/>
      <c r="C409" s="32"/>
      <c r="D409" s="32"/>
      <c r="E409" s="32"/>
      <c r="F409" s="31"/>
      <c r="G409" s="32"/>
      <c r="H409" s="32"/>
      <c r="I409" s="32"/>
      <c r="J409" s="32"/>
      <c r="K409" s="32"/>
      <c r="L409" s="32"/>
      <c r="M409" s="32"/>
      <c r="N409" s="32"/>
      <c r="O409" s="32"/>
      <c r="P409" s="32"/>
      <c r="Q409" s="32"/>
      <c r="R409" s="32"/>
      <c r="S409" s="32"/>
      <c r="T409" s="32"/>
      <c r="U409" s="32"/>
      <c r="V409" s="32"/>
      <c r="W409" s="32"/>
      <c r="X409" s="32"/>
      <c r="Y409" s="32"/>
      <c r="Z409" s="32"/>
    </row>
    <row r="410" spans="1:26" ht="12.5" x14ac:dyDescent="0.25">
      <c r="A410" s="32"/>
      <c r="B410" s="32"/>
      <c r="C410" s="32"/>
      <c r="D410" s="32"/>
      <c r="E410" s="32"/>
      <c r="F410" s="31"/>
      <c r="G410" s="32"/>
      <c r="H410" s="32"/>
      <c r="I410" s="32"/>
      <c r="J410" s="32"/>
      <c r="K410" s="32"/>
      <c r="L410" s="32"/>
      <c r="M410" s="32"/>
      <c r="N410" s="32"/>
      <c r="O410" s="32"/>
      <c r="P410" s="32"/>
      <c r="Q410" s="32"/>
      <c r="R410" s="32"/>
      <c r="S410" s="32"/>
      <c r="T410" s="32"/>
      <c r="U410" s="32"/>
      <c r="V410" s="32"/>
      <c r="W410" s="32"/>
      <c r="X410" s="32"/>
      <c r="Y410" s="32"/>
      <c r="Z410" s="32"/>
    </row>
    <row r="411" spans="1:26" ht="12.5" x14ac:dyDescent="0.25">
      <c r="A411" s="32"/>
      <c r="B411" s="32"/>
      <c r="C411" s="32"/>
      <c r="D411" s="32"/>
      <c r="E411" s="32"/>
      <c r="F411" s="31"/>
      <c r="G411" s="32"/>
      <c r="H411" s="32"/>
      <c r="I411" s="32"/>
      <c r="J411" s="32"/>
      <c r="K411" s="32"/>
      <c r="L411" s="32"/>
      <c r="M411" s="32"/>
      <c r="N411" s="32"/>
      <c r="O411" s="32"/>
      <c r="P411" s="32"/>
      <c r="Q411" s="32"/>
      <c r="R411" s="32"/>
      <c r="S411" s="32"/>
      <c r="T411" s="32"/>
      <c r="U411" s="32"/>
      <c r="V411" s="32"/>
      <c r="W411" s="32"/>
      <c r="X411" s="32"/>
      <c r="Y411" s="32"/>
      <c r="Z411" s="32"/>
    </row>
    <row r="412" spans="1:26" ht="12.5" x14ac:dyDescent="0.25">
      <c r="A412" s="32"/>
      <c r="B412" s="32"/>
      <c r="C412" s="32"/>
      <c r="D412" s="32"/>
      <c r="E412" s="32"/>
      <c r="F412" s="31"/>
      <c r="G412" s="32"/>
      <c r="H412" s="32"/>
      <c r="I412" s="32"/>
      <c r="J412" s="32"/>
      <c r="K412" s="32"/>
      <c r="L412" s="32"/>
      <c r="M412" s="32"/>
      <c r="N412" s="32"/>
      <c r="O412" s="32"/>
      <c r="P412" s="32"/>
      <c r="Q412" s="32"/>
      <c r="R412" s="32"/>
      <c r="S412" s="32"/>
      <c r="T412" s="32"/>
      <c r="U412" s="32"/>
      <c r="V412" s="32"/>
      <c r="W412" s="32"/>
      <c r="X412" s="32"/>
      <c r="Y412" s="32"/>
      <c r="Z412" s="32"/>
    </row>
    <row r="413" spans="1:26" ht="12.5" x14ac:dyDescent="0.25">
      <c r="A413" s="32"/>
      <c r="B413" s="32"/>
      <c r="C413" s="32"/>
      <c r="D413" s="32"/>
      <c r="E413" s="32"/>
      <c r="F413" s="31"/>
      <c r="G413" s="32"/>
      <c r="H413" s="32"/>
      <c r="I413" s="32"/>
      <c r="J413" s="32"/>
      <c r="K413" s="32"/>
      <c r="L413" s="32"/>
      <c r="M413" s="32"/>
      <c r="N413" s="32"/>
      <c r="O413" s="32"/>
      <c r="P413" s="32"/>
      <c r="Q413" s="32"/>
      <c r="R413" s="32"/>
      <c r="S413" s="32"/>
      <c r="T413" s="32"/>
      <c r="U413" s="32"/>
      <c r="V413" s="32"/>
      <c r="W413" s="32"/>
      <c r="X413" s="32"/>
      <c r="Y413" s="32"/>
      <c r="Z413" s="32"/>
    </row>
    <row r="414" spans="1:26" ht="12.5" x14ac:dyDescent="0.25">
      <c r="A414" s="32"/>
      <c r="B414" s="32"/>
      <c r="C414" s="32"/>
      <c r="D414" s="32"/>
      <c r="E414" s="32"/>
      <c r="F414" s="31"/>
      <c r="G414" s="32"/>
      <c r="H414" s="32"/>
      <c r="I414" s="32"/>
      <c r="J414" s="32"/>
      <c r="K414" s="32"/>
      <c r="L414" s="32"/>
      <c r="M414" s="32"/>
      <c r="N414" s="32"/>
      <c r="O414" s="32"/>
      <c r="P414" s="32"/>
      <c r="Q414" s="32"/>
      <c r="R414" s="32"/>
      <c r="S414" s="32"/>
      <c r="T414" s="32"/>
      <c r="U414" s="32"/>
      <c r="V414" s="32"/>
      <c r="W414" s="32"/>
      <c r="X414" s="32"/>
      <c r="Y414" s="32"/>
      <c r="Z414" s="32"/>
    </row>
    <row r="415" spans="1:26" ht="12.5" x14ac:dyDescent="0.25">
      <c r="A415" s="32"/>
      <c r="B415" s="32"/>
      <c r="C415" s="32"/>
      <c r="D415" s="32"/>
      <c r="E415" s="32"/>
      <c r="F415" s="31"/>
      <c r="G415" s="32"/>
      <c r="H415" s="32"/>
      <c r="I415" s="32"/>
      <c r="J415" s="32"/>
      <c r="K415" s="32"/>
      <c r="L415" s="32"/>
      <c r="M415" s="32"/>
      <c r="N415" s="32"/>
      <c r="O415" s="32"/>
      <c r="P415" s="32"/>
      <c r="Q415" s="32"/>
      <c r="R415" s="32"/>
      <c r="S415" s="32"/>
      <c r="T415" s="32"/>
      <c r="U415" s="32"/>
      <c r="V415" s="32"/>
      <c r="W415" s="32"/>
      <c r="X415" s="32"/>
      <c r="Y415" s="32"/>
      <c r="Z415" s="32"/>
    </row>
    <row r="416" spans="1:26" ht="12.5" x14ac:dyDescent="0.25">
      <c r="A416" s="32"/>
      <c r="B416" s="32"/>
      <c r="C416" s="32"/>
      <c r="D416" s="32"/>
      <c r="E416" s="32"/>
      <c r="F416" s="31"/>
      <c r="G416" s="32"/>
      <c r="H416" s="32"/>
      <c r="I416" s="32"/>
      <c r="J416" s="32"/>
      <c r="K416" s="32"/>
      <c r="L416" s="32"/>
      <c r="M416" s="32"/>
      <c r="N416" s="32"/>
      <c r="O416" s="32"/>
      <c r="P416" s="32"/>
      <c r="Q416" s="32"/>
      <c r="R416" s="32"/>
      <c r="S416" s="32"/>
      <c r="T416" s="32"/>
      <c r="U416" s="32"/>
      <c r="V416" s="32"/>
      <c r="W416" s="32"/>
      <c r="X416" s="32"/>
      <c r="Y416" s="32"/>
      <c r="Z416" s="32"/>
    </row>
    <row r="417" spans="1:26" ht="12.5" x14ac:dyDescent="0.25">
      <c r="A417" s="32"/>
      <c r="B417" s="32"/>
      <c r="C417" s="32"/>
      <c r="D417" s="32"/>
      <c r="E417" s="32"/>
      <c r="F417" s="31"/>
      <c r="G417" s="32"/>
      <c r="H417" s="32"/>
      <c r="I417" s="32"/>
      <c r="J417" s="32"/>
      <c r="K417" s="32"/>
      <c r="L417" s="32"/>
      <c r="M417" s="32"/>
      <c r="N417" s="32"/>
      <c r="O417" s="32"/>
      <c r="P417" s="32"/>
      <c r="Q417" s="32"/>
      <c r="R417" s="32"/>
      <c r="S417" s="32"/>
      <c r="T417" s="32"/>
      <c r="U417" s="32"/>
      <c r="V417" s="32"/>
      <c r="W417" s="32"/>
      <c r="X417" s="32"/>
      <c r="Y417" s="32"/>
      <c r="Z417" s="32"/>
    </row>
    <row r="418" spans="1:26" ht="12.5" x14ac:dyDescent="0.25">
      <c r="A418" s="32"/>
      <c r="B418" s="32"/>
      <c r="C418" s="32"/>
      <c r="D418" s="32"/>
      <c r="E418" s="32"/>
      <c r="F418" s="31"/>
      <c r="G418" s="32"/>
      <c r="H418" s="32"/>
      <c r="I418" s="32"/>
      <c r="J418" s="32"/>
      <c r="K418" s="32"/>
      <c r="L418" s="32"/>
      <c r="M418" s="32"/>
      <c r="N418" s="32"/>
      <c r="O418" s="32"/>
      <c r="P418" s="32"/>
      <c r="Q418" s="32"/>
      <c r="R418" s="32"/>
      <c r="S418" s="32"/>
      <c r="T418" s="32"/>
      <c r="U418" s="32"/>
      <c r="V418" s="32"/>
      <c r="W418" s="32"/>
      <c r="X418" s="32"/>
      <c r="Y418" s="32"/>
      <c r="Z418" s="32"/>
    </row>
    <row r="419" spans="1:26" ht="12.5" x14ac:dyDescent="0.25">
      <c r="A419" s="32"/>
      <c r="B419" s="32"/>
      <c r="C419" s="32"/>
      <c r="D419" s="32"/>
      <c r="E419" s="32"/>
      <c r="F419" s="31"/>
      <c r="G419" s="32"/>
      <c r="H419" s="32"/>
      <c r="I419" s="32"/>
      <c r="J419" s="32"/>
      <c r="K419" s="32"/>
      <c r="L419" s="32"/>
      <c r="M419" s="32"/>
      <c r="N419" s="32"/>
      <c r="O419" s="32"/>
      <c r="P419" s="32"/>
      <c r="Q419" s="32"/>
      <c r="R419" s="32"/>
      <c r="S419" s="32"/>
      <c r="T419" s="32"/>
      <c r="U419" s="32"/>
      <c r="V419" s="32"/>
      <c r="W419" s="32"/>
      <c r="X419" s="32"/>
      <c r="Y419" s="32"/>
      <c r="Z419" s="32"/>
    </row>
    <row r="420" spans="1:26" ht="12.5" x14ac:dyDescent="0.25">
      <c r="A420" s="32"/>
      <c r="B420" s="32"/>
      <c r="C420" s="32"/>
      <c r="D420" s="32"/>
      <c r="E420" s="32"/>
      <c r="F420" s="31"/>
      <c r="G420" s="32"/>
      <c r="H420" s="32"/>
      <c r="I420" s="32"/>
      <c r="J420" s="32"/>
      <c r="K420" s="32"/>
      <c r="L420" s="32"/>
      <c r="M420" s="32"/>
      <c r="N420" s="32"/>
      <c r="O420" s="32"/>
      <c r="P420" s="32"/>
      <c r="Q420" s="32"/>
      <c r="R420" s="32"/>
      <c r="S420" s="32"/>
      <c r="T420" s="32"/>
      <c r="U420" s="32"/>
      <c r="V420" s="32"/>
      <c r="W420" s="32"/>
      <c r="X420" s="32"/>
      <c r="Y420" s="32"/>
      <c r="Z420" s="32"/>
    </row>
    <row r="421" spans="1:26" ht="12.5" x14ac:dyDescent="0.25">
      <c r="A421" s="32"/>
      <c r="B421" s="32"/>
      <c r="C421" s="32"/>
      <c r="D421" s="32"/>
      <c r="E421" s="32"/>
      <c r="F421" s="31"/>
      <c r="G421" s="32"/>
      <c r="H421" s="32"/>
      <c r="I421" s="32"/>
      <c r="J421" s="32"/>
      <c r="K421" s="32"/>
      <c r="L421" s="32"/>
      <c r="M421" s="32"/>
      <c r="N421" s="32"/>
      <c r="O421" s="32"/>
      <c r="P421" s="32"/>
      <c r="Q421" s="32"/>
      <c r="R421" s="32"/>
      <c r="S421" s="32"/>
      <c r="T421" s="32"/>
      <c r="U421" s="32"/>
      <c r="V421" s="32"/>
      <c r="W421" s="32"/>
      <c r="X421" s="32"/>
      <c r="Y421" s="32"/>
      <c r="Z421" s="32"/>
    </row>
    <row r="422" spans="1:26" ht="12.5" x14ac:dyDescent="0.25">
      <c r="A422" s="32"/>
      <c r="B422" s="32"/>
      <c r="C422" s="32"/>
      <c r="D422" s="32"/>
      <c r="E422" s="32"/>
      <c r="F422" s="31"/>
      <c r="G422" s="32"/>
      <c r="H422" s="32"/>
      <c r="I422" s="32"/>
      <c r="J422" s="32"/>
      <c r="K422" s="32"/>
      <c r="L422" s="32"/>
      <c r="M422" s="32"/>
      <c r="N422" s="32"/>
      <c r="O422" s="32"/>
      <c r="P422" s="32"/>
      <c r="Q422" s="32"/>
      <c r="R422" s="32"/>
      <c r="S422" s="32"/>
      <c r="T422" s="32"/>
      <c r="U422" s="32"/>
      <c r="V422" s="32"/>
      <c r="W422" s="32"/>
      <c r="X422" s="32"/>
      <c r="Y422" s="32"/>
      <c r="Z422" s="32"/>
    </row>
    <row r="423" spans="1:26" ht="12.5" x14ac:dyDescent="0.25">
      <c r="A423" s="32"/>
      <c r="B423" s="32"/>
      <c r="C423" s="32"/>
      <c r="D423" s="32"/>
      <c r="E423" s="32"/>
      <c r="F423" s="31"/>
      <c r="G423" s="32"/>
      <c r="H423" s="32"/>
      <c r="I423" s="32"/>
      <c r="J423" s="32"/>
      <c r="K423" s="32"/>
      <c r="L423" s="32"/>
      <c r="M423" s="32"/>
      <c r="N423" s="32"/>
      <c r="O423" s="32"/>
      <c r="P423" s="32"/>
      <c r="Q423" s="32"/>
      <c r="R423" s="32"/>
      <c r="S423" s="32"/>
      <c r="T423" s="32"/>
      <c r="U423" s="32"/>
      <c r="V423" s="32"/>
      <c r="W423" s="32"/>
      <c r="X423" s="32"/>
      <c r="Y423" s="32"/>
      <c r="Z423" s="32"/>
    </row>
    <row r="424" spans="1:26" ht="12.5" x14ac:dyDescent="0.25">
      <c r="A424" s="32"/>
      <c r="B424" s="32"/>
      <c r="C424" s="32"/>
      <c r="D424" s="32"/>
      <c r="E424" s="32"/>
      <c r="F424" s="31"/>
      <c r="G424" s="32"/>
      <c r="H424" s="32"/>
      <c r="I424" s="32"/>
      <c r="J424" s="32"/>
      <c r="K424" s="32"/>
      <c r="L424" s="32"/>
      <c r="M424" s="32"/>
      <c r="N424" s="32"/>
      <c r="O424" s="32"/>
      <c r="P424" s="32"/>
      <c r="Q424" s="32"/>
      <c r="R424" s="32"/>
      <c r="S424" s="32"/>
      <c r="T424" s="32"/>
      <c r="U424" s="32"/>
      <c r="V424" s="32"/>
      <c r="W424" s="32"/>
      <c r="X424" s="32"/>
      <c r="Y424" s="32"/>
      <c r="Z424" s="32"/>
    </row>
    <row r="425" spans="1:26" ht="12.5" x14ac:dyDescent="0.25">
      <c r="A425" s="32"/>
      <c r="B425" s="32"/>
      <c r="C425" s="32"/>
      <c r="D425" s="32"/>
      <c r="E425" s="32"/>
      <c r="F425" s="31"/>
      <c r="G425" s="32"/>
      <c r="H425" s="32"/>
      <c r="I425" s="32"/>
      <c r="J425" s="32"/>
      <c r="K425" s="32"/>
      <c r="L425" s="32"/>
      <c r="M425" s="32"/>
      <c r="N425" s="32"/>
      <c r="O425" s="32"/>
      <c r="P425" s="32"/>
      <c r="Q425" s="32"/>
      <c r="R425" s="32"/>
      <c r="S425" s="32"/>
      <c r="T425" s="32"/>
      <c r="U425" s="32"/>
      <c r="V425" s="32"/>
      <c r="W425" s="32"/>
      <c r="X425" s="32"/>
      <c r="Y425" s="32"/>
      <c r="Z425" s="32"/>
    </row>
    <row r="426" spans="1:26" ht="12.5" x14ac:dyDescent="0.25">
      <c r="A426" s="32"/>
      <c r="B426" s="32"/>
      <c r="C426" s="32"/>
      <c r="D426" s="32"/>
      <c r="E426" s="32"/>
      <c r="F426" s="31"/>
      <c r="G426" s="32"/>
      <c r="H426" s="32"/>
      <c r="I426" s="32"/>
      <c r="J426" s="32"/>
      <c r="K426" s="32"/>
      <c r="L426" s="32"/>
      <c r="M426" s="32"/>
      <c r="N426" s="32"/>
      <c r="O426" s="32"/>
      <c r="P426" s="32"/>
      <c r="Q426" s="32"/>
      <c r="R426" s="32"/>
      <c r="S426" s="32"/>
      <c r="T426" s="32"/>
      <c r="U426" s="32"/>
      <c r="V426" s="32"/>
      <c r="W426" s="32"/>
      <c r="X426" s="32"/>
      <c r="Y426" s="32"/>
      <c r="Z426" s="32"/>
    </row>
    <row r="427" spans="1:26" ht="12.5" x14ac:dyDescent="0.25">
      <c r="A427" s="32"/>
      <c r="B427" s="32"/>
      <c r="C427" s="32"/>
      <c r="D427" s="32"/>
      <c r="E427" s="32"/>
      <c r="F427" s="31"/>
      <c r="G427" s="32"/>
      <c r="H427" s="32"/>
      <c r="I427" s="32"/>
      <c r="J427" s="32"/>
      <c r="K427" s="32"/>
      <c r="L427" s="32"/>
      <c r="M427" s="32"/>
      <c r="N427" s="32"/>
      <c r="O427" s="32"/>
      <c r="P427" s="32"/>
      <c r="Q427" s="32"/>
      <c r="R427" s="32"/>
      <c r="S427" s="32"/>
      <c r="T427" s="32"/>
      <c r="U427" s="32"/>
      <c r="V427" s="32"/>
      <c r="W427" s="32"/>
      <c r="X427" s="32"/>
      <c r="Y427" s="32"/>
      <c r="Z427" s="32"/>
    </row>
    <row r="428" spans="1:26" ht="12.5" x14ac:dyDescent="0.25">
      <c r="A428" s="32"/>
      <c r="B428" s="32"/>
      <c r="C428" s="32"/>
      <c r="D428" s="32"/>
      <c r="E428" s="32"/>
      <c r="F428" s="31"/>
      <c r="G428" s="32"/>
      <c r="H428" s="32"/>
      <c r="I428" s="32"/>
      <c r="J428" s="32"/>
      <c r="K428" s="32"/>
      <c r="L428" s="32"/>
      <c r="M428" s="32"/>
      <c r="N428" s="32"/>
      <c r="O428" s="32"/>
      <c r="P428" s="32"/>
      <c r="Q428" s="32"/>
      <c r="R428" s="32"/>
      <c r="S428" s="32"/>
      <c r="T428" s="32"/>
      <c r="U428" s="32"/>
      <c r="V428" s="32"/>
      <c r="W428" s="32"/>
      <c r="X428" s="32"/>
      <c r="Y428" s="32"/>
      <c r="Z428" s="32"/>
    </row>
    <row r="429" spans="1:26" ht="12.5" x14ac:dyDescent="0.25">
      <c r="A429" s="32"/>
      <c r="B429" s="32"/>
      <c r="C429" s="32"/>
      <c r="D429" s="32"/>
      <c r="E429" s="32"/>
      <c r="F429" s="31"/>
      <c r="G429" s="32"/>
      <c r="H429" s="32"/>
      <c r="I429" s="32"/>
      <c r="J429" s="32"/>
      <c r="K429" s="32"/>
      <c r="L429" s="32"/>
      <c r="M429" s="32"/>
      <c r="N429" s="32"/>
      <c r="O429" s="32"/>
      <c r="P429" s="32"/>
      <c r="Q429" s="32"/>
      <c r="R429" s="32"/>
      <c r="S429" s="32"/>
      <c r="T429" s="32"/>
      <c r="U429" s="32"/>
      <c r="V429" s="32"/>
      <c r="W429" s="32"/>
      <c r="X429" s="32"/>
      <c r="Y429" s="32"/>
      <c r="Z429" s="32"/>
    </row>
    <row r="430" spans="1:26" ht="12.5" x14ac:dyDescent="0.25">
      <c r="A430" s="32"/>
      <c r="B430" s="32"/>
      <c r="C430" s="32"/>
      <c r="D430" s="32"/>
      <c r="E430" s="32"/>
      <c r="F430" s="31"/>
      <c r="G430" s="32"/>
      <c r="H430" s="32"/>
      <c r="I430" s="32"/>
      <c r="J430" s="32"/>
      <c r="K430" s="32"/>
      <c r="L430" s="32"/>
      <c r="M430" s="32"/>
      <c r="N430" s="32"/>
      <c r="O430" s="32"/>
      <c r="P430" s="32"/>
      <c r="Q430" s="32"/>
      <c r="R430" s="32"/>
      <c r="S430" s="32"/>
      <c r="T430" s="32"/>
      <c r="U430" s="32"/>
      <c r="V430" s="32"/>
      <c r="W430" s="32"/>
      <c r="X430" s="32"/>
      <c r="Y430" s="32"/>
      <c r="Z430" s="32"/>
    </row>
    <row r="431" spans="1:26" ht="12.5" x14ac:dyDescent="0.25">
      <c r="A431" s="32"/>
      <c r="B431" s="32"/>
      <c r="C431" s="32"/>
      <c r="D431" s="32"/>
      <c r="E431" s="32"/>
      <c r="F431" s="31"/>
      <c r="G431" s="32"/>
      <c r="H431" s="32"/>
      <c r="I431" s="32"/>
      <c r="J431" s="32"/>
      <c r="K431" s="32"/>
      <c r="L431" s="32"/>
      <c r="M431" s="32"/>
      <c r="N431" s="32"/>
      <c r="O431" s="32"/>
      <c r="P431" s="32"/>
      <c r="Q431" s="32"/>
      <c r="R431" s="32"/>
      <c r="S431" s="32"/>
      <c r="T431" s="32"/>
      <c r="U431" s="32"/>
      <c r="V431" s="32"/>
      <c r="W431" s="32"/>
      <c r="X431" s="32"/>
      <c r="Y431" s="32"/>
      <c r="Z431" s="32"/>
    </row>
    <row r="432" spans="1:26" ht="12.5" x14ac:dyDescent="0.25">
      <c r="A432" s="32"/>
      <c r="B432" s="32"/>
      <c r="C432" s="32"/>
      <c r="D432" s="32"/>
      <c r="E432" s="32"/>
      <c r="F432" s="31"/>
      <c r="G432" s="32"/>
      <c r="H432" s="32"/>
      <c r="I432" s="32"/>
      <c r="J432" s="32"/>
      <c r="K432" s="32"/>
      <c r="L432" s="32"/>
      <c r="M432" s="32"/>
      <c r="N432" s="32"/>
      <c r="O432" s="32"/>
      <c r="P432" s="32"/>
      <c r="Q432" s="32"/>
      <c r="R432" s="32"/>
      <c r="S432" s="32"/>
      <c r="T432" s="32"/>
      <c r="U432" s="32"/>
      <c r="V432" s="32"/>
      <c r="W432" s="32"/>
      <c r="X432" s="32"/>
      <c r="Y432" s="32"/>
      <c r="Z432" s="32"/>
    </row>
    <row r="433" spans="1:26" ht="12.5" x14ac:dyDescent="0.25">
      <c r="A433" s="32"/>
      <c r="B433" s="32"/>
      <c r="C433" s="32"/>
      <c r="D433" s="32"/>
      <c r="E433" s="32"/>
      <c r="F433" s="31"/>
      <c r="G433" s="32"/>
      <c r="H433" s="32"/>
      <c r="I433" s="32"/>
      <c r="J433" s="32"/>
      <c r="K433" s="32"/>
      <c r="L433" s="32"/>
      <c r="M433" s="32"/>
      <c r="N433" s="32"/>
      <c r="O433" s="32"/>
      <c r="P433" s="32"/>
      <c r="Q433" s="32"/>
      <c r="R433" s="32"/>
      <c r="S433" s="32"/>
      <c r="T433" s="32"/>
      <c r="U433" s="32"/>
      <c r="V433" s="32"/>
      <c r="W433" s="32"/>
      <c r="X433" s="32"/>
      <c r="Y433" s="32"/>
      <c r="Z433" s="32"/>
    </row>
    <row r="434" spans="1:26" ht="12.5" x14ac:dyDescent="0.25">
      <c r="A434" s="32"/>
      <c r="B434" s="32"/>
      <c r="C434" s="32"/>
      <c r="D434" s="32"/>
      <c r="E434" s="32"/>
      <c r="F434" s="31"/>
      <c r="G434" s="32"/>
      <c r="H434" s="32"/>
      <c r="I434" s="32"/>
      <c r="J434" s="32"/>
      <c r="K434" s="32"/>
      <c r="L434" s="32"/>
      <c r="M434" s="32"/>
      <c r="N434" s="32"/>
      <c r="O434" s="32"/>
      <c r="P434" s="32"/>
      <c r="Q434" s="32"/>
      <c r="R434" s="32"/>
      <c r="S434" s="32"/>
      <c r="T434" s="32"/>
      <c r="U434" s="32"/>
      <c r="V434" s="32"/>
      <c r="W434" s="32"/>
      <c r="X434" s="32"/>
      <c r="Y434" s="32"/>
      <c r="Z434" s="32"/>
    </row>
    <row r="435" spans="1:26" ht="12.5" x14ac:dyDescent="0.25">
      <c r="A435" s="32"/>
      <c r="B435" s="32"/>
      <c r="C435" s="32"/>
      <c r="D435" s="32"/>
      <c r="E435" s="32"/>
      <c r="F435" s="31"/>
      <c r="G435" s="32"/>
      <c r="H435" s="32"/>
      <c r="I435" s="32"/>
      <c r="J435" s="32"/>
      <c r="K435" s="32"/>
      <c r="L435" s="32"/>
      <c r="M435" s="32"/>
      <c r="N435" s="32"/>
      <c r="O435" s="32"/>
      <c r="P435" s="32"/>
      <c r="Q435" s="32"/>
      <c r="R435" s="32"/>
      <c r="S435" s="32"/>
      <c r="T435" s="32"/>
      <c r="U435" s="32"/>
      <c r="V435" s="32"/>
      <c r="W435" s="32"/>
      <c r="X435" s="32"/>
      <c r="Y435" s="32"/>
      <c r="Z435" s="32"/>
    </row>
    <row r="436" spans="1:26" ht="12.5" x14ac:dyDescent="0.25">
      <c r="A436" s="32"/>
      <c r="B436" s="32"/>
      <c r="C436" s="32"/>
      <c r="D436" s="32"/>
      <c r="E436" s="32"/>
      <c r="F436" s="31"/>
      <c r="G436" s="32"/>
      <c r="H436" s="32"/>
      <c r="I436" s="32"/>
      <c r="J436" s="32"/>
      <c r="K436" s="32"/>
      <c r="L436" s="32"/>
      <c r="M436" s="32"/>
      <c r="N436" s="32"/>
      <c r="O436" s="32"/>
      <c r="P436" s="32"/>
      <c r="Q436" s="32"/>
      <c r="R436" s="32"/>
      <c r="S436" s="32"/>
      <c r="T436" s="32"/>
      <c r="U436" s="32"/>
      <c r="V436" s="32"/>
      <c r="W436" s="32"/>
      <c r="X436" s="32"/>
      <c r="Y436" s="32"/>
      <c r="Z436" s="32"/>
    </row>
    <row r="437" spans="1:26" ht="12.5" x14ac:dyDescent="0.25">
      <c r="A437" s="32"/>
      <c r="B437" s="32"/>
      <c r="C437" s="32"/>
      <c r="D437" s="32"/>
      <c r="E437" s="32"/>
      <c r="F437" s="31"/>
      <c r="G437" s="32"/>
      <c r="H437" s="32"/>
      <c r="I437" s="32"/>
      <c r="J437" s="32"/>
      <c r="K437" s="32"/>
      <c r="L437" s="32"/>
      <c r="M437" s="32"/>
      <c r="N437" s="32"/>
      <c r="O437" s="32"/>
      <c r="P437" s="32"/>
      <c r="Q437" s="32"/>
      <c r="R437" s="32"/>
      <c r="S437" s="32"/>
      <c r="T437" s="32"/>
      <c r="U437" s="32"/>
      <c r="V437" s="32"/>
      <c r="W437" s="32"/>
      <c r="X437" s="32"/>
      <c r="Y437" s="32"/>
      <c r="Z437" s="32"/>
    </row>
    <row r="438" spans="1:26" ht="12.5" x14ac:dyDescent="0.25">
      <c r="A438" s="32"/>
      <c r="B438" s="32"/>
      <c r="C438" s="32"/>
      <c r="D438" s="32"/>
      <c r="E438" s="32"/>
      <c r="F438" s="31"/>
      <c r="G438" s="32"/>
      <c r="H438" s="32"/>
      <c r="I438" s="32"/>
      <c r="J438" s="32"/>
      <c r="K438" s="32"/>
      <c r="L438" s="32"/>
      <c r="M438" s="32"/>
      <c r="N438" s="32"/>
      <c r="O438" s="32"/>
      <c r="P438" s="32"/>
      <c r="Q438" s="32"/>
      <c r="R438" s="32"/>
      <c r="S438" s="32"/>
      <c r="T438" s="32"/>
      <c r="U438" s="32"/>
      <c r="V438" s="32"/>
      <c r="W438" s="32"/>
      <c r="X438" s="32"/>
      <c r="Y438" s="32"/>
      <c r="Z438" s="32"/>
    </row>
    <row r="439" spans="1:26" ht="12.5" x14ac:dyDescent="0.25">
      <c r="A439" s="32"/>
      <c r="B439" s="32"/>
      <c r="C439" s="32"/>
      <c r="D439" s="32"/>
      <c r="E439" s="32"/>
      <c r="F439" s="31"/>
      <c r="G439" s="32"/>
      <c r="H439" s="32"/>
      <c r="I439" s="32"/>
      <c r="J439" s="32"/>
      <c r="K439" s="32"/>
      <c r="L439" s="32"/>
      <c r="M439" s="32"/>
      <c r="N439" s="32"/>
      <c r="O439" s="32"/>
      <c r="P439" s="32"/>
      <c r="Q439" s="32"/>
      <c r="R439" s="32"/>
      <c r="S439" s="32"/>
      <c r="T439" s="32"/>
      <c r="U439" s="32"/>
      <c r="V439" s="32"/>
      <c r="W439" s="32"/>
      <c r="X439" s="32"/>
      <c r="Y439" s="32"/>
      <c r="Z439" s="32"/>
    </row>
    <row r="440" spans="1:26" ht="12.5" x14ac:dyDescent="0.25">
      <c r="A440" s="32"/>
      <c r="B440" s="32"/>
      <c r="C440" s="32"/>
      <c r="D440" s="32"/>
      <c r="E440" s="32"/>
      <c r="F440" s="31"/>
      <c r="G440" s="32"/>
      <c r="H440" s="32"/>
      <c r="I440" s="32"/>
      <c r="J440" s="32"/>
      <c r="K440" s="32"/>
      <c r="L440" s="32"/>
      <c r="M440" s="32"/>
      <c r="N440" s="32"/>
      <c r="O440" s="32"/>
      <c r="P440" s="32"/>
      <c r="Q440" s="32"/>
      <c r="R440" s="32"/>
      <c r="S440" s="32"/>
      <c r="T440" s="32"/>
      <c r="U440" s="32"/>
      <c r="V440" s="32"/>
      <c r="W440" s="32"/>
      <c r="X440" s="32"/>
      <c r="Y440" s="32"/>
      <c r="Z440" s="32"/>
    </row>
    <row r="441" spans="1:26" ht="12.5" x14ac:dyDescent="0.25">
      <c r="A441" s="32"/>
      <c r="B441" s="32"/>
      <c r="C441" s="32"/>
      <c r="D441" s="32"/>
      <c r="E441" s="32"/>
      <c r="F441" s="31"/>
      <c r="G441" s="32"/>
      <c r="H441" s="32"/>
      <c r="I441" s="32"/>
      <c r="J441" s="32"/>
      <c r="K441" s="32"/>
      <c r="L441" s="32"/>
      <c r="M441" s="32"/>
      <c r="N441" s="32"/>
      <c r="O441" s="32"/>
      <c r="P441" s="32"/>
      <c r="Q441" s="32"/>
      <c r="R441" s="32"/>
      <c r="S441" s="32"/>
      <c r="T441" s="32"/>
      <c r="U441" s="32"/>
      <c r="V441" s="32"/>
      <c r="W441" s="32"/>
      <c r="X441" s="32"/>
      <c r="Y441" s="32"/>
      <c r="Z441" s="32"/>
    </row>
    <row r="442" spans="1:26" ht="12.5" x14ac:dyDescent="0.25">
      <c r="A442" s="32"/>
      <c r="B442" s="32"/>
      <c r="C442" s="32"/>
      <c r="D442" s="32"/>
      <c r="E442" s="32"/>
      <c r="F442" s="31"/>
      <c r="G442" s="32"/>
      <c r="H442" s="32"/>
      <c r="I442" s="32"/>
      <c r="J442" s="32"/>
      <c r="K442" s="32"/>
      <c r="L442" s="32"/>
      <c r="M442" s="32"/>
      <c r="N442" s="32"/>
      <c r="O442" s="32"/>
      <c r="P442" s="32"/>
      <c r="Q442" s="32"/>
      <c r="R442" s="32"/>
      <c r="S442" s="32"/>
      <c r="T442" s="32"/>
      <c r="U442" s="32"/>
      <c r="V442" s="32"/>
      <c r="W442" s="32"/>
      <c r="X442" s="32"/>
      <c r="Y442" s="32"/>
      <c r="Z442" s="32"/>
    </row>
    <row r="443" spans="1:26" ht="12.5" x14ac:dyDescent="0.25">
      <c r="A443" s="32"/>
      <c r="B443" s="32"/>
      <c r="C443" s="32"/>
      <c r="D443" s="32"/>
      <c r="E443" s="32"/>
      <c r="F443" s="31"/>
      <c r="G443" s="32"/>
      <c r="H443" s="32"/>
      <c r="I443" s="32"/>
      <c r="J443" s="32"/>
      <c r="K443" s="32"/>
      <c r="L443" s="32"/>
      <c r="M443" s="32"/>
      <c r="N443" s="32"/>
      <c r="O443" s="32"/>
      <c r="P443" s="32"/>
      <c r="Q443" s="32"/>
      <c r="R443" s="32"/>
      <c r="S443" s="32"/>
      <c r="T443" s="32"/>
      <c r="U443" s="32"/>
      <c r="V443" s="32"/>
      <c r="W443" s="32"/>
      <c r="X443" s="32"/>
      <c r="Y443" s="32"/>
      <c r="Z443" s="32"/>
    </row>
    <row r="444" spans="1:26" ht="12.5" x14ac:dyDescent="0.25">
      <c r="A444" s="32"/>
      <c r="B444" s="32"/>
      <c r="C444" s="32"/>
      <c r="D444" s="32"/>
      <c r="E444" s="32"/>
      <c r="F444" s="31"/>
      <c r="G444" s="32"/>
      <c r="H444" s="32"/>
      <c r="I444" s="32"/>
      <c r="J444" s="32"/>
      <c r="K444" s="32"/>
      <c r="L444" s="32"/>
      <c r="M444" s="32"/>
      <c r="N444" s="32"/>
      <c r="O444" s="32"/>
      <c r="P444" s="32"/>
      <c r="Q444" s="32"/>
      <c r="R444" s="32"/>
      <c r="S444" s="32"/>
      <c r="T444" s="32"/>
      <c r="U444" s="32"/>
      <c r="V444" s="32"/>
      <c r="W444" s="32"/>
      <c r="X444" s="32"/>
      <c r="Y444" s="32"/>
      <c r="Z444" s="32"/>
    </row>
    <row r="445" spans="1:26" ht="12.5" x14ac:dyDescent="0.25">
      <c r="A445" s="32"/>
      <c r="B445" s="32"/>
      <c r="C445" s="32"/>
      <c r="D445" s="32"/>
      <c r="E445" s="32"/>
      <c r="F445" s="31"/>
      <c r="G445" s="32"/>
      <c r="H445" s="32"/>
      <c r="I445" s="32"/>
      <c r="J445" s="32"/>
      <c r="K445" s="32"/>
      <c r="L445" s="32"/>
      <c r="M445" s="32"/>
      <c r="N445" s="32"/>
      <c r="O445" s="32"/>
      <c r="P445" s="32"/>
      <c r="Q445" s="32"/>
      <c r="R445" s="32"/>
      <c r="S445" s="32"/>
      <c r="T445" s="32"/>
      <c r="U445" s="32"/>
      <c r="V445" s="32"/>
      <c r="W445" s="32"/>
      <c r="X445" s="32"/>
      <c r="Y445" s="32"/>
      <c r="Z445" s="32"/>
    </row>
    <row r="446" spans="1:26" ht="12.5" x14ac:dyDescent="0.25">
      <c r="A446" s="32"/>
      <c r="B446" s="32"/>
      <c r="C446" s="32"/>
      <c r="D446" s="32"/>
      <c r="E446" s="32"/>
      <c r="F446" s="31"/>
      <c r="G446" s="32"/>
      <c r="H446" s="32"/>
      <c r="I446" s="32"/>
      <c r="J446" s="32"/>
      <c r="K446" s="32"/>
      <c r="L446" s="32"/>
      <c r="M446" s="32"/>
      <c r="N446" s="32"/>
      <c r="O446" s="32"/>
      <c r="P446" s="32"/>
      <c r="Q446" s="32"/>
      <c r="R446" s="32"/>
      <c r="S446" s="32"/>
      <c r="T446" s="32"/>
      <c r="U446" s="32"/>
      <c r="V446" s="32"/>
      <c r="W446" s="32"/>
      <c r="X446" s="32"/>
      <c r="Y446" s="32"/>
      <c r="Z446" s="32"/>
    </row>
    <row r="447" spans="1:26" ht="12.5" x14ac:dyDescent="0.25">
      <c r="A447" s="32"/>
      <c r="B447" s="32"/>
      <c r="C447" s="32"/>
      <c r="D447" s="32"/>
      <c r="E447" s="32"/>
      <c r="F447" s="31"/>
      <c r="G447" s="32"/>
      <c r="H447" s="32"/>
      <c r="I447" s="32"/>
      <c r="J447" s="32"/>
      <c r="K447" s="32"/>
      <c r="L447" s="32"/>
      <c r="M447" s="32"/>
      <c r="N447" s="32"/>
      <c r="O447" s="32"/>
      <c r="P447" s="32"/>
      <c r="Q447" s="32"/>
      <c r="R447" s="32"/>
      <c r="S447" s="32"/>
      <c r="T447" s="32"/>
      <c r="U447" s="32"/>
      <c r="V447" s="32"/>
      <c r="W447" s="32"/>
      <c r="X447" s="32"/>
      <c r="Y447" s="32"/>
      <c r="Z447" s="32"/>
    </row>
    <row r="448" spans="1:26" ht="12.5" x14ac:dyDescent="0.25">
      <c r="A448" s="32"/>
      <c r="B448" s="32"/>
      <c r="C448" s="32"/>
      <c r="D448" s="32"/>
      <c r="E448" s="32"/>
      <c r="F448" s="31"/>
      <c r="G448" s="32"/>
      <c r="H448" s="32"/>
      <c r="I448" s="32"/>
      <c r="J448" s="32"/>
      <c r="K448" s="32"/>
      <c r="L448" s="32"/>
      <c r="M448" s="32"/>
      <c r="N448" s="32"/>
      <c r="O448" s="32"/>
      <c r="P448" s="32"/>
      <c r="Q448" s="32"/>
      <c r="R448" s="32"/>
      <c r="S448" s="32"/>
      <c r="T448" s="32"/>
      <c r="U448" s="32"/>
      <c r="V448" s="32"/>
      <c r="W448" s="32"/>
      <c r="X448" s="32"/>
      <c r="Y448" s="32"/>
      <c r="Z448" s="32"/>
    </row>
    <row r="449" spans="1:26" ht="12.5" x14ac:dyDescent="0.25">
      <c r="A449" s="32"/>
      <c r="B449" s="32"/>
      <c r="C449" s="32"/>
      <c r="D449" s="32"/>
      <c r="E449" s="32"/>
      <c r="F449" s="31"/>
      <c r="G449" s="32"/>
      <c r="H449" s="32"/>
      <c r="I449" s="32"/>
      <c r="J449" s="32"/>
      <c r="K449" s="32"/>
      <c r="L449" s="32"/>
      <c r="M449" s="32"/>
      <c r="N449" s="32"/>
      <c r="O449" s="32"/>
      <c r="P449" s="32"/>
      <c r="Q449" s="32"/>
      <c r="R449" s="32"/>
      <c r="S449" s="32"/>
      <c r="T449" s="32"/>
      <c r="U449" s="32"/>
      <c r="V449" s="32"/>
      <c r="W449" s="32"/>
      <c r="X449" s="32"/>
      <c r="Y449" s="32"/>
      <c r="Z449" s="32"/>
    </row>
    <row r="450" spans="1:26" ht="12.5" x14ac:dyDescent="0.25">
      <c r="A450" s="32"/>
      <c r="B450" s="32"/>
      <c r="C450" s="32"/>
      <c r="D450" s="32"/>
      <c r="E450" s="32"/>
      <c r="F450" s="31"/>
      <c r="G450" s="32"/>
      <c r="H450" s="32"/>
      <c r="I450" s="32"/>
      <c r="J450" s="32"/>
      <c r="K450" s="32"/>
      <c r="L450" s="32"/>
      <c r="M450" s="32"/>
      <c r="N450" s="32"/>
      <c r="O450" s="32"/>
      <c r="P450" s="32"/>
      <c r="Q450" s="32"/>
      <c r="R450" s="32"/>
      <c r="S450" s="32"/>
      <c r="T450" s="32"/>
      <c r="U450" s="32"/>
      <c r="V450" s="32"/>
      <c r="W450" s="32"/>
      <c r="X450" s="32"/>
      <c r="Y450" s="32"/>
      <c r="Z450" s="32"/>
    </row>
    <row r="451" spans="1:26" ht="12.5" x14ac:dyDescent="0.25">
      <c r="A451" s="32"/>
      <c r="B451" s="32"/>
      <c r="C451" s="32"/>
      <c r="D451" s="32"/>
      <c r="E451" s="32"/>
      <c r="F451" s="31"/>
      <c r="G451" s="32"/>
      <c r="H451" s="32"/>
      <c r="I451" s="32"/>
      <c r="J451" s="32"/>
      <c r="K451" s="32"/>
      <c r="L451" s="32"/>
      <c r="M451" s="32"/>
      <c r="N451" s="32"/>
      <c r="O451" s="32"/>
      <c r="P451" s="32"/>
      <c r="Q451" s="32"/>
      <c r="R451" s="32"/>
      <c r="S451" s="32"/>
      <c r="T451" s="32"/>
      <c r="U451" s="32"/>
      <c r="V451" s="32"/>
      <c r="W451" s="32"/>
      <c r="X451" s="32"/>
      <c r="Y451" s="32"/>
      <c r="Z451" s="32"/>
    </row>
    <row r="452" spans="1:26" ht="12.5" x14ac:dyDescent="0.25">
      <c r="A452" s="32"/>
      <c r="B452" s="32"/>
      <c r="C452" s="32"/>
      <c r="D452" s="32"/>
      <c r="E452" s="32"/>
      <c r="F452" s="31"/>
      <c r="G452" s="32"/>
      <c r="H452" s="32"/>
      <c r="I452" s="32"/>
      <c r="J452" s="32"/>
      <c r="K452" s="32"/>
      <c r="L452" s="32"/>
      <c r="M452" s="32"/>
      <c r="N452" s="32"/>
      <c r="O452" s="32"/>
      <c r="P452" s="32"/>
      <c r="Q452" s="32"/>
      <c r="R452" s="32"/>
      <c r="S452" s="32"/>
      <c r="T452" s="32"/>
      <c r="U452" s="32"/>
      <c r="V452" s="32"/>
      <c r="W452" s="32"/>
      <c r="X452" s="32"/>
      <c r="Y452" s="32"/>
      <c r="Z452" s="32"/>
    </row>
    <row r="453" spans="1:26" ht="12.5" x14ac:dyDescent="0.25">
      <c r="A453" s="32"/>
      <c r="B453" s="32"/>
      <c r="C453" s="32"/>
      <c r="D453" s="32"/>
      <c r="E453" s="32"/>
      <c r="F453" s="31"/>
      <c r="G453" s="32"/>
      <c r="H453" s="32"/>
      <c r="I453" s="32"/>
      <c r="J453" s="32"/>
      <c r="K453" s="32"/>
      <c r="L453" s="32"/>
      <c r="M453" s="32"/>
      <c r="N453" s="32"/>
      <c r="O453" s="32"/>
      <c r="P453" s="32"/>
      <c r="Q453" s="32"/>
      <c r="R453" s="32"/>
      <c r="S453" s="32"/>
      <c r="T453" s="32"/>
      <c r="U453" s="32"/>
      <c r="V453" s="32"/>
      <c r="W453" s="32"/>
      <c r="X453" s="32"/>
      <c r="Y453" s="32"/>
      <c r="Z453" s="32"/>
    </row>
    <row r="454" spans="1:26" ht="12.5" x14ac:dyDescent="0.25">
      <c r="A454" s="32"/>
      <c r="B454" s="32"/>
      <c r="C454" s="32"/>
      <c r="D454" s="32"/>
      <c r="E454" s="32"/>
      <c r="F454" s="31"/>
      <c r="G454" s="32"/>
      <c r="H454" s="32"/>
      <c r="I454" s="32"/>
      <c r="J454" s="32"/>
      <c r="K454" s="32"/>
      <c r="L454" s="32"/>
      <c r="M454" s="32"/>
      <c r="N454" s="32"/>
      <c r="O454" s="32"/>
      <c r="P454" s="32"/>
      <c r="Q454" s="32"/>
      <c r="R454" s="32"/>
      <c r="S454" s="32"/>
      <c r="T454" s="32"/>
      <c r="U454" s="32"/>
      <c r="V454" s="32"/>
      <c r="W454" s="32"/>
      <c r="X454" s="32"/>
      <c r="Y454" s="32"/>
      <c r="Z454" s="32"/>
    </row>
    <row r="455" spans="1:26" ht="12.5" x14ac:dyDescent="0.25">
      <c r="A455" s="32"/>
      <c r="B455" s="32"/>
      <c r="C455" s="32"/>
      <c r="D455" s="32"/>
      <c r="E455" s="32"/>
      <c r="F455" s="31"/>
      <c r="G455" s="32"/>
      <c r="H455" s="32"/>
      <c r="I455" s="32"/>
      <c r="J455" s="32"/>
      <c r="K455" s="32"/>
      <c r="L455" s="32"/>
      <c r="M455" s="32"/>
      <c r="N455" s="32"/>
      <c r="O455" s="32"/>
      <c r="P455" s="32"/>
      <c r="Q455" s="32"/>
      <c r="R455" s="32"/>
      <c r="S455" s="32"/>
      <c r="T455" s="32"/>
      <c r="U455" s="32"/>
      <c r="V455" s="32"/>
      <c r="W455" s="32"/>
      <c r="X455" s="32"/>
      <c r="Y455" s="32"/>
      <c r="Z455" s="32"/>
    </row>
    <row r="456" spans="1:26" ht="12.5" x14ac:dyDescent="0.25">
      <c r="A456" s="32"/>
      <c r="B456" s="32"/>
      <c r="C456" s="32"/>
      <c r="D456" s="32"/>
      <c r="E456" s="32"/>
      <c r="F456" s="31"/>
      <c r="G456" s="32"/>
      <c r="H456" s="32"/>
      <c r="I456" s="32"/>
      <c r="J456" s="32"/>
      <c r="K456" s="32"/>
      <c r="L456" s="32"/>
      <c r="M456" s="32"/>
      <c r="N456" s="32"/>
      <c r="O456" s="32"/>
      <c r="P456" s="32"/>
      <c r="Q456" s="32"/>
      <c r="R456" s="32"/>
      <c r="S456" s="32"/>
      <c r="T456" s="32"/>
      <c r="U456" s="32"/>
      <c r="V456" s="32"/>
      <c r="W456" s="32"/>
      <c r="X456" s="32"/>
      <c r="Y456" s="32"/>
      <c r="Z456" s="32"/>
    </row>
    <row r="457" spans="1:26" ht="12.5" x14ac:dyDescent="0.25">
      <c r="A457" s="32"/>
      <c r="B457" s="32"/>
      <c r="C457" s="32"/>
      <c r="D457" s="32"/>
      <c r="E457" s="32"/>
      <c r="F457" s="31"/>
      <c r="G457" s="32"/>
      <c r="H457" s="32"/>
      <c r="I457" s="32"/>
      <c r="J457" s="32"/>
      <c r="K457" s="32"/>
      <c r="L457" s="32"/>
      <c r="M457" s="32"/>
      <c r="N457" s="32"/>
      <c r="O457" s="32"/>
      <c r="P457" s="32"/>
      <c r="Q457" s="32"/>
      <c r="R457" s="32"/>
      <c r="S457" s="32"/>
      <c r="T457" s="32"/>
      <c r="U457" s="32"/>
      <c r="V457" s="32"/>
      <c r="W457" s="32"/>
      <c r="X457" s="32"/>
      <c r="Y457" s="32"/>
      <c r="Z457" s="32"/>
    </row>
    <row r="458" spans="1:26" ht="12.5" x14ac:dyDescent="0.25">
      <c r="A458" s="32"/>
      <c r="B458" s="32"/>
      <c r="C458" s="32"/>
      <c r="D458" s="32"/>
      <c r="E458" s="32"/>
      <c r="F458" s="31"/>
      <c r="G458" s="32"/>
      <c r="H458" s="32"/>
      <c r="I458" s="32"/>
      <c r="J458" s="32"/>
      <c r="K458" s="32"/>
      <c r="L458" s="32"/>
      <c r="M458" s="32"/>
      <c r="N458" s="32"/>
      <c r="O458" s="32"/>
      <c r="P458" s="32"/>
      <c r="Q458" s="32"/>
      <c r="R458" s="32"/>
      <c r="S458" s="32"/>
      <c r="T458" s="32"/>
      <c r="U458" s="32"/>
      <c r="V458" s="32"/>
      <c r="W458" s="32"/>
      <c r="X458" s="32"/>
      <c r="Y458" s="32"/>
      <c r="Z458" s="32"/>
    </row>
    <row r="459" spans="1:26" ht="12.5" x14ac:dyDescent="0.25">
      <c r="A459" s="32"/>
      <c r="B459" s="32"/>
      <c r="C459" s="32"/>
      <c r="D459" s="32"/>
      <c r="E459" s="32"/>
      <c r="F459" s="31"/>
      <c r="G459" s="32"/>
      <c r="H459" s="32"/>
      <c r="I459" s="32"/>
      <c r="J459" s="32"/>
      <c r="K459" s="32"/>
      <c r="L459" s="32"/>
      <c r="M459" s="32"/>
      <c r="N459" s="32"/>
      <c r="O459" s="32"/>
      <c r="P459" s="32"/>
      <c r="Q459" s="32"/>
      <c r="R459" s="32"/>
      <c r="S459" s="32"/>
      <c r="T459" s="32"/>
      <c r="U459" s="32"/>
      <c r="V459" s="32"/>
      <c r="W459" s="32"/>
      <c r="X459" s="32"/>
      <c r="Y459" s="32"/>
      <c r="Z459" s="32"/>
    </row>
    <row r="460" spans="1:26" ht="12.5" x14ac:dyDescent="0.25">
      <c r="A460" s="32"/>
      <c r="B460" s="32"/>
      <c r="C460" s="32"/>
      <c r="D460" s="32"/>
      <c r="E460" s="32"/>
      <c r="F460" s="31"/>
      <c r="G460" s="32"/>
      <c r="H460" s="32"/>
      <c r="I460" s="32"/>
      <c r="J460" s="32"/>
      <c r="K460" s="32"/>
      <c r="L460" s="32"/>
      <c r="M460" s="32"/>
      <c r="N460" s="32"/>
      <c r="O460" s="32"/>
      <c r="P460" s="32"/>
      <c r="Q460" s="32"/>
      <c r="R460" s="32"/>
      <c r="S460" s="32"/>
      <c r="T460" s="32"/>
      <c r="U460" s="32"/>
      <c r="V460" s="32"/>
      <c r="W460" s="32"/>
      <c r="X460" s="32"/>
      <c r="Y460" s="32"/>
      <c r="Z460" s="32"/>
    </row>
    <row r="461" spans="1:26" ht="12.5" x14ac:dyDescent="0.25">
      <c r="A461" s="32"/>
      <c r="B461" s="32"/>
      <c r="C461" s="32"/>
      <c r="D461" s="32"/>
      <c r="E461" s="32"/>
      <c r="F461" s="31"/>
      <c r="G461" s="32"/>
      <c r="H461" s="32"/>
      <c r="I461" s="32"/>
      <c r="J461" s="32"/>
      <c r="K461" s="32"/>
      <c r="L461" s="32"/>
      <c r="M461" s="32"/>
      <c r="N461" s="32"/>
      <c r="O461" s="32"/>
      <c r="P461" s="32"/>
      <c r="Q461" s="32"/>
      <c r="R461" s="32"/>
      <c r="S461" s="32"/>
      <c r="T461" s="32"/>
      <c r="U461" s="32"/>
      <c r="V461" s="32"/>
      <c r="W461" s="32"/>
      <c r="X461" s="32"/>
      <c r="Y461" s="32"/>
      <c r="Z461" s="32"/>
    </row>
    <row r="462" spans="1:26" ht="12.5" x14ac:dyDescent="0.25">
      <c r="A462" s="32"/>
      <c r="B462" s="32"/>
      <c r="C462" s="32"/>
      <c r="D462" s="32"/>
      <c r="E462" s="32"/>
      <c r="F462" s="31"/>
      <c r="G462" s="32"/>
      <c r="H462" s="32"/>
      <c r="I462" s="32"/>
      <c r="J462" s="32"/>
      <c r="K462" s="32"/>
      <c r="L462" s="32"/>
      <c r="M462" s="32"/>
      <c r="N462" s="32"/>
      <c r="O462" s="32"/>
      <c r="P462" s="32"/>
      <c r="Q462" s="32"/>
      <c r="R462" s="32"/>
      <c r="S462" s="32"/>
      <c r="T462" s="32"/>
      <c r="U462" s="32"/>
      <c r="V462" s="32"/>
      <c r="W462" s="32"/>
      <c r="X462" s="32"/>
      <c r="Y462" s="32"/>
      <c r="Z462" s="32"/>
    </row>
    <row r="463" spans="1:26" ht="12.5" x14ac:dyDescent="0.25">
      <c r="A463" s="32"/>
      <c r="B463" s="32"/>
      <c r="C463" s="32"/>
      <c r="D463" s="32"/>
      <c r="E463" s="32"/>
      <c r="F463" s="31"/>
      <c r="G463" s="32"/>
      <c r="H463" s="32"/>
      <c r="I463" s="32"/>
      <c r="J463" s="32"/>
      <c r="K463" s="32"/>
      <c r="L463" s="32"/>
      <c r="M463" s="32"/>
      <c r="N463" s="32"/>
      <c r="O463" s="32"/>
      <c r="P463" s="32"/>
      <c r="Q463" s="32"/>
      <c r="R463" s="32"/>
      <c r="S463" s="32"/>
      <c r="T463" s="32"/>
      <c r="U463" s="32"/>
      <c r="V463" s="32"/>
      <c r="W463" s="32"/>
      <c r="X463" s="32"/>
      <c r="Y463" s="32"/>
      <c r="Z463" s="32"/>
    </row>
    <row r="464" spans="1:26" ht="12.5" x14ac:dyDescent="0.25">
      <c r="A464" s="32"/>
      <c r="B464" s="32"/>
      <c r="C464" s="32"/>
      <c r="D464" s="32"/>
      <c r="E464" s="32"/>
      <c r="F464" s="31"/>
      <c r="G464" s="32"/>
      <c r="H464" s="32"/>
      <c r="I464" s="32"/>
      <c r="J464" s="32"/>
      <c r="K464" s="32"/>
      <c r="L464" s="32"/>
      <c r="M464" s="32"/>
      <c r="N464" s="32"/>
      <c r="O464" s="32"/>
      <c r="P464" s="32"/>
      <c r="Q464" s="32"/>
      <c r="R464" s="32"/>
      <c r="S464" s="32"/>
      <c r="T464" s="32"/>
      <c r="U464" s="32"/>
      <c r="V464" s="32"/>
      <c r="W464" s="32"/>
      <c r="X464" s="32"/>
      <c r="Y464" s="32"/>
      <c r="Z464" s="32"/>
    </row>
    <row r="465" spans="1:26" ht="12.5" x14ac:dyDescent="0.25">
      <c r="A465" s="32"/>
      <c r="B465" s="32"/>
      <c r="C465" s="32"/>
      <c r="D465" s="32"/>
      <c r="E465" s="32"/>
      <c r="F465" s="31"/>
      <c r="G465" s="32"/>
      <c r="H465" s="32"/>
      <c r="I465" s="32"/>
      <c r="J465" s="32"/>
      <c r="K465" s="32"/>
      <c r="L465" s="32"/>
      <c r="M465" s="32"/>
      <c r="N465" s="32"/>
      <c r="O465" s="32"/>
      <c r="P465" s="32"/>
      <c r="Q465" s="32"/>
      <c r="R465" s="32"/>
      <c r="S465" s="32"/>
      <c r="T465" s="32"/>
      <c r="U465" s="32"/>
      <c r="V465" s="32"/>
      <c r="W465" s="32"/>
      <c r="X465" s="32"/>
      <c r="Y465" s="32"/>
      <c r="Z465" s="32"/>
    </row>
    <row r="466" spans="1:26" ht="12.5" x14ac:dyDescent="0.25">
      <c r="A466" s="32"/>
      <c r="B466" s="32"/>
      <c r="C466" s="32"/>
      <c r="D466" s="32"/>
      <c r="E466" s="32"/>
      <c r="F466" s="31"/>
      <c r="G466" s="32"/>
      <c r="H466" s="32"/>
      <c r="I466" s="32"/>
      <c r="J466" s="32"/>
      <c r="K466" s="32"/>
      <c r="L466" s="32"/>
      <c r="M466" s="32"/>
      <c r="N466" s="32"/>
      <c r="O466" s="32"/>
      <c r="P466" s="32"/>
      <c r="Q466" s="32"/>
      <c r="R466" s="32"/>
      <c r="S466" s="32"/>
      <c r="T466" s="32"/>
      <c r="U466" s="32"/>
      <c r="V466" s="32"/>
      <c r="W466" s="32"/>
      <c r="X466" s="32"/>
      <c r="Y466" s="32"/>
      <c r="Z466" s="32"/>
    </row>
    <row r="467" spans="1:26" ht="12.5" x14ac:dyDescent="0.25">
      <c r="A467" s="32"/>
      <c r="B467" s="32"/>
      <c r="C467" s="32"/>
      <c r="D467" s="32"/>
      <c r="E467" s="32"/>
      <c r="F467" s="31"/>
      <c r="G467" s="32"/>
      <c r="H467" s="32"/>
      <c r="I467" s="32"/>
      <c r="J467" s="32"/>
      <c r="K467" s="32"/>
      <c r="L467" s="32"/>
      <c r="M467" s="32"/>
      <c r="N467" s="32"/>
      <c r="O467" s="32"/>
      <c r="P467" s="32"/>
      <c r="Q467" s="32"/>
      <c r="R467" s="32"/>
      <c r="S467" s="32"/>
      <c r="T467" s="32"/>
      <c r="U467" s="32"/>
      <c r="V467" s="32"/>
      <c r="W467" s="32"/>
      <c r="X467" s="32"/>
      <c r="Y467" s="32"/>
      <c r="Z467" s="32"/>
    </row>
    <row r="468" spans="1:26" ht="12.5" x14ac:dyDescent="0.25">
      <c r="A468" s="32"/>
      <c r="B468" s="32"/>
      <c r="C468" s="32"/>
      <c r="D468" s="32"/>
      <c r="E468" s="32"/>
      <c r="F468" s="31"/>
      <c r="G468" s="32"/>
      <c r="H468" s="32"/>
      <c r="I468" s="32"/>
      <c r="J468" s="32"/>
      <c r="K468" s="32"/>
      <c r="L468" s="32"/>
      <c r="M468" s="32"/>
      <c r="N468" s="32"/>
      <c r="O468" s="32"/>
      <c r="P468" s="32"/>
      <c r="Q468" s="32"/>
      <c r="R468" s="32"/>
      <c r="S468" s="32"/>
      <c r="T468" s="32"/>
      <c r="U468" s="32"/>
      <c r="V468" s="32"/>
      <c r="W468" s="32"/>
      <c r="X468" s="32"/>
      <c r="Y468" s="32"/>
      <c r="Z468" s="32"/>
    </row>
    <row r="469" spans="1:26" ht="12.5" x14ac:dyDescent="0.25">
      <c r="A469" s="32"/>
      <c r="B469" s="32"/>
      <c r="C469" s="32"/>
      <c r="D469" s="32"/>
      <c r="E469" s="32"/>
      <c r="F469" s="31"/>
      <c r="G469" s="32"/>
      <c r="H469" s="32"/>
      <c r="I469" s="32"/>
      <c r="J469" s="32"/>
      <c r="K469" s="32"/>
      <c r="L469" s="32"/>
      <c r="M469" s="32"/>
      <c r="N469" s="32"/>
      <c r="O469" s="32"/>
      <c r="P469" s="32"/>
      <c r="Q469" s="32"/>
      <c r="R469" s="32"/>
      <c r="S469" s="32"/>
      <c r="T469" s="32"/>
      <c r="U469" s="32"/>
      <c r="V469" s="32"/>
      <c r="W469" s="32"/>
      <c r="X469" s="32"/>
      <c r="Y469" s="32"/>
      <c r="Z469" s="32"/>
    </row>
    <row r="470" spans="1:26" ht="12.5" x14ac:dyDescent="0.25">
      <c r="A470" s="32"/>
      <c r="B470" s="32"/>
      <c r="C470" s="32"/>
      <c r="D470" s="32"/>
      <c r="E470" s="32"/>
      <c r="F470" s="31"/>
      <c r="G470" s="32"/>
      <c r="H470" s="32"/>
      <c r="I470" s="32"/>
      <c r="J470" s="32"/>
      <c r="K470" s="32"/>
      <c r="L470" s="32"/>
      <c r="M470" s="32"/>
      <c r="N470" s="32"/>
      <c r="O470" s="32"/>
      <c r="P470" s="32"/>
      <c r="Q470" s="32"/>
      <c r="R470" s="32"/>
      <c r="S470" s="32"/>
      <c r="T470" s="32"/>
      <c r="U470" s="32"/>
      <c r="V470" s="32"/>
      <c r="W470" s="32"/>
      <c r="X470" s="32"/>
      <c r="Y470" s="32"/>
      <c r="Z470" s="32"/>
    </row>
    <row r="471" spans="1:26" ht="12.5" x14ac:dyDescent="0.25">
      <c r="A471" s="32"/>
      <c r="B471" s="32"/>
      <c r="C471" s="32"/>
      <c r="D471" s="32"/>
      <c r="E471" s="32"/>
      <c r="F471" s="31"/>
      <c r="G471" s="32"/>
      <c r="H471" s="32"/>
      <c r="I471" s="32"/>
      <c r="J471" s="32"/>
      <c r="K471" s="32"/>
      <c r="L471" s="32"/>
      <c r="M471" s="32"/>
      <c r="N471" s="32"/>
      <c r="O471" s="32"/>
      <c r="P471" s="32"/>
      <c r="Q471" s="32"/>
      <c r="R471" s="32"/>
      <c r="S471" s="32"/>
      <c r="T471" s="32"/>
      <c r="U471" s="32"/>
      <c r="V471" s="32"/>
      <c r="W471" s="32"/>
      <c r="X471" s="32"/>
      <c r="Y471" s="32"/>
      <c r="Z471" s="32"/>
    </row>
    <row r="472" spans="1:26" ht="12.5" x14ac:dyDescent="0.25">
      <c r="A472" s="32"/>
      <c r="B472" s="32"/>
      <c r="C472" s="32"/>
      <c r="D472" s="32"/>
      <c r="E472" s="32"/>
      <c r="F472" s="31"/>
      <c r="G472" s="32"/>
      <c r="H472" s="32"/>
      <c r="I472" s="32"/>
      <c r="J472" s="32"/>
      <c r="K472" s="32"/>
      <c r="L472" s="32"/>
      <c r="M472" s="32"/>
      <c r="N472" s="32"/>
      <c r="O472" s="32"/>
      <c r="P472" s="32"/>
      <c r="Q472" s="32"/>
      <c r="R472" s="32"/>
      <c r="S472" s="32"/>
      <c r="T472" s="32"/>
      <c r="U472" s="32"/>
      <c r="V472" s="32"/>
      <c r="W472" s="32"/>
      <c r="X472" s="32"/>
      <c r="Y472" s="32"/>
      <c r="Z472" s="32"/>
    </row>
    <row r="473" spans="1:26" ht="12.5" x14ac:dyDescent="0.25">
      <c r="A473" s="32"/>
      <c r="B473" s="32"/>
      <c r="C473" s="32"/>
      <c r="D473" s="32"/>
      <c r="E473" s="32"/>
      <c r="F473" s="31"/>
      <c r="G473" s="32"/>
      <c r="H473" s="32"/>
      <c r="I473" s="32"/>
      <c r="J473" s="32"/>
      <c r="K473" s="32"/>
      <c r="L473" s="32"/>
      <c r="M473" s="32"/>
      <c r="N473" s="32"/>
      <c r="O473" s="32"/>
      <c r="P473" s="32"/>
      <c r="Q473" s="32"/>
      <c r="R473" s="32"/>
      <c r="S473" s="32"/>
      <c r="T473" s="32"/>
      <c r="U473" s="32"/>
      <c r="V473" s="32"/>
      <c r="W473" s="32"/>
      <c r="X473" s="32"/>
      <c r="Y473" s="32"/>
      <c r="Z473" s="32"/>
    </row>
    <row r="474" spans="1:26" ht="12.5" x14ac:dyDescent="0.25">
      <c r="A474" s="32"/>
      <c r="B474" s="32"/>
      <c r="C474" s="32"/>
      <c r="D474" s="32"/>
      <c r="E474" s="32"/>
      <c r="F474" s="31"/>
      <c r="G474" s="32"/>
      <c r="H474" s="32"/>
      <c r="I474" s="32"/>
      <c r="J474" s="32"/>
      <c r="K474" s="32"/>
      <c r="L474" s="32"/>
      <c r="M474" s="32"/>
      <c r="N474" s="32"/>
      <c r="O474" s="32"/>
      <c r="P474" s="32"/>
      <c r="Q474" s="32"/>
      <c r="R474" s="32"/>
      <c r="S474" s="32"/>
      <c r="T474" s="32"/>
      <c r="U474" s="32"/>
      <c r="V474" s="32"/>
      <c r="W474" s="32"/>
      <c r="X474" s="32"/>
      <c r="Y474" s="32"/>
      <c r="Z474" s="32"/>
    </row>
    <row r="475" spans="1:26" ht="12.5" x14ac:dyDescent="0.25">
      <c r="A475" s="32"/>
      <c r="B475" s="32"/>
      <c r="C475" s="32"/>
      <c r="D475" s="32"/>
      <c r="E475" s="32"/>
      <c r="F475" s="31"/>
      <c r="G475" s="32"/>
      <c r="H475" s="32"/>
      <c r="I475" s="32"/>
      <c r="J475" s="32"/>
      <c r="K475" s="32"/>
      <c r="L475" s="32"/>
      <c r="M475" s="32"/>
      <c r="N475" s="32"/>
      <c r="O475" s="32"/>
      <c r="P475" s="32"/>
      <c r="Q475" s="32"/>
      <c r="R475" s="32"/>
      <c r="S475" s="32"/>
      <c r="T475" s="32"/>
      <c r="U475" s="32"/>
      <c r="V475" s="32"/>
      <c r="W475" s="32"/>
      <c r="X475" s="32"/>
      <c r="Y475" s="32"/>
      <c r="Z475" s="32"/>
    </row>
    <row r="476" spans="1:26" ht="12.5" x14ac:dyDescent="0.25">
      <c r="A476" s="32"/>
      <c r="B476" s="32"/>
      <c r="C476" s="32"/>
      <c r="D476" s="32"/>
      <c r="E476" s="32"/>
      <c r="F476" s="31"/>
      <c r="G476" s="32"/>
      <c r="H476" s="32"/>
      <c r="I476" s="32"/>
      <c r="J476" s="32"/>
      <c r="K476" s="32"/>
      <c r="L476" s="32"/>
      <c r="M476" s="32"/>
      <c r="N476" s="32"/>
      <c r="O476" s="32"/>
      <c r="P476" s="32"/>
      <c r="Q476" s="32"/>
      <c r="R476" s="32"/>
      <c r="S476" s="32"/>
      <c r="T476" s="32"/>
      <c r="U476" s="32"/>
      <c r="V476" s="32"/>
      <c r="W476" s="32"/>
      <c r="X476" s="32"/>
      <c r="Y476" s="32"/>
      <c r="Z476" s="32"/>
    </row>
    <row r="477" spans="1:26" ht="12.5" x14ac:dyDescent="0.25">
      <c r="A477" s="32"/>
      <c r="B477" s="32"/>
      <c r="C477" s="32"/>
      <c r="D477" s="32"/>
      <c r="E477" s="32"/>
      <c r="F477" s="31"/>
      <c r="G477" s="32"/>
      <c r="H477" s="32"/>
      <c r="I477" s="32"/>
      <c r="J477" s="32"/>
      <c r="K477" s="32"/>
      <c r="L477" s="32"/>
      <c r="M477" s="32"/>
      <c r="N477" s="32"/>
      <c r="O477" s="32"/>
      <c r="P477" s="32"/>
      <c r="Q477" s="32"/>
      <c r="R477" s="32"/>
      <c r="S477" s="32"/>
      <c r="T477" s="32"/>
      <c r="U477" s="32"/>
      <c r="V477" s="32"/>
      <c r="W477" s="32"/>
      <c r="X477" s="32"/>
      <c r="Y477" s="32"/>
      <c r="Z477" s="32"/>
    </row>
    <row r="478" spans="1:26" ht="12.5" x14ac:dyDescent="0.25">
      <c r="A478" s="32"/>
      <c r="B478" s="32"/>
      <c r="C478" s="32"/>
      <c r="D478" s="32"/>
      <c r="E478" s="32"/>
      <c r="F478" s="31"/>
      <c r="G478" s="32"/>
      <c r="H478" s="32"/>
      <c r="I478" s="32"/>
      <c r="J478" s="32"/>
      <c r="K478" s="32"/>
      <c r="L478" s="32"/>
      <c r="M478" s="32"/>
      <c r="N478" s="32"/>
      <c r="O478" s="32"/>
      <c r="P478" s="32"/>
      <c r="Q478" s="32"/>
      <c r="R478" s="32"/>
      <c r="S478" s="32"/>
      <c r="T478" s="32"/>
      <c r="U478" s="32"/>
      <c r="V478" s="32"/>
      <c r="W478" s="32"/>
      <c r="X478" s="32"/>
      <c r="Y478" s="32"/>
      <c r="Z478" s="32"/>
    </row>
    <row r="479" spans="1:26" ht="12.5" x14ac:dyDescent="0.25">
      <c r="A479" s="32"/>
      <c r="B479" s="32"/>
      <c r="C479" s="32"/>
      <c r="D479" s="32"/>
      <c r="E479" s="32"/>
      <c r="F479" s="31"/>
      <c r="G479" s="32"/>
      <c r="H479" s="32"/>
      <c r="I479" s="32"/>
      <c r="J479" s="32"/>
      <c r="K479" s="32"/>
      <c r="L479" s="32"/>
      <c r="M479" s="32"/>
      <c r="N479" s="32"/>
      <c r="O479" s="32"/>
      <c r="P479" s="32"/>
      <c r="Q479" s="32"/>
      <c r="R479" s="32"/>
      <c r="S479" s="32"/>
      <c r="T479" s="32"/>
      <c r="U479" s="32"/>
      <c r="V479" s="32"/>
      <c r="W479" s="32"/>
      <c r="X479" s="32"/>
      <c r="Y479" s="32"/>
      <c r="Z479" s="32"/>
    </row>
    <row r="480" spans="1:26" ht="12.5" x14ac:dyDescent="0.25">
      <c r="A480" s="32"/>
      <c r="B480" s="32"/>
      <c r="C480" s="32"/>
      <c r="D480" s="32"/>
      <c r="E480" s="32"/>
      <c r="F480" s="31"/>
      <c r="G480" s="32"/>
      <c r="H480" s="32"/>
      <c r="I480" s="32"/>
      <c r="J480" s="32"/>
      <c r="K480" s="32"/>
      <c r="L480" s="32"/>
      <c r="M480" s="32"/>
      <c r="N480" s="32"/>
      <c r="O480" s="32"/>
      <c r="P480" s="32"/>
      <c r="Q480" s="32"/>
      <c r="R480" s="32"/>
      <c r="S480" s="32"/>
      <c r="T480" s="32"/>
      <c r="U480" s="32"/>
      <c r="V480" s="32"/>
      <c r="W480" s="32"/>
      <c r="X480" s="32"/>
      <c r="Y480" s="32"/>
      <c r="Z480" s="32"/>
    </row>
    <row r="481" spans="1:26" ht="12.5" x14ac:dyDescent="0.25">
      <c r="A481" s="32"/>
      <c r="B481" s="32"/>
      <c r="C481" s="32"/>
      <c r="D481" s="32"/>
      <c r="E481" s="32"/>
      <c r="F481" s="31"/>
      <c r="G481" s="32"/>
      <c r="H481" s="32"/>
      <c r="I481" s="32"/>
      <c r="J481" s="32"/>
      <c r="K481" s="32"/>
      <c r="L481" s="32"/>
      <c r="M481" s="32"/>
      <c r="N481" s="32"/>
      <c r="O481" s="32"/>
      <c r="P481" s="32"/>
      <c r="Q481" s="32"/>
      <c r="R481" s="32"/>
      <c r="S481" s="32"/>
      <c r="T481" s="32"/>
      <c r="U481" s="32"/>
      <c r="V481" s="32"/>
      <c r="W481" s="32"/>
      <c r="X481" s="32"/>
      <c r="Y481" s="32"/>
      <c r="Z481" s="32"/>
    </row>
    <row r="482" spans="1:26" ht="12.5" x14ac:dyDescent="0.25">
      <c r="A482" s="32"/>
      <c r="B482" s="32"/>
      <c r="C482" s="32"/>
      <c r="D482" s="32"/>
      <c r="E482" s="32"/>
      <c r="F482" s="31"/>
      <c r="G482" s="32"/>
      <c r="H482" s="32"/>
      <c r="I482" s="32"/>
      <c r="J482" s="32"/>
      <c r="K482" s="32"/>
      <c r="L482" s="32"/>
      <c r="M482" s="32"/>
      <c r="N482" s="32"/>
      <c r="O482" s="32"/>
      <c r="P482" s="32"/>
      <c r="Q482" s="32"/>
      <c r="R482" s="32"/>
      <c r="S482" s="32"/>
      <c r="T482" s="32"/>
      <c r="U482" s="32"/>
      <c r="V482" s="32"/>
      <c r="W482" s="32"/>
      <c r="X482" s="32"/>
      <c r="Y482" s="32"/>
      <c r="Z482" s="32"/>
    </row>
    <row r="483" spans="1:26" ht="12.5" x14ac:dyDescent="0.25">
      <c r="A483" s="32"/>
      <c r="B483" s="32"/>
      <c r="C483" s="32"/>
      <c r="D483" s="32"/>
      <c r="E483" s="32"/>
      <c r="F483" s="31"/>
      <c r="G483" s="32"/>
      <c r="H483" s="32"/>
      <c r="I483" s="32"/>
      <c r="J483" s="32"/>
      <c r="K483" s="32"/>
      <c r="L483" s="32"/>
      <c r="M483" s="32"/>
      <c r="N483" s="32"/>
      <c r="O483" s="32"/>
      <c r="P483" s="32"/>
      <c r="Q483" s="32"/>
      <c r="R483" s="32"/>
      <c r="S483" s="32"/>
      <c r="T483" s="32"/>
      <c r="U483" s="32"/>
      <c r="V483" s="32"/>
      <c r="W483" s="32"/>
      <c r="X483" s="32"/>
      <c r="Y483" s="32"/>
      <c r="Z483" s="32"/>
    </row>
    <row r="484" spans="1:26" ht="12.5" x14ac:dyDescent="0.25">
      <c r="A484" s="32"/>
      <c r="B484" s="32"/>
      <c r="C484" s="32"/>
      <c r="D484" s="32"/>
      <c r="E484" s="32"/>
      <c r="F484" s="31"/>
      <c r="G484" s="32"/>
      <c r="H484" s="32"/>
      <c r="I484" s="32"/>
      <c r="J484" s="32"/>
      <c r="K484" s="32"/>
      <c r="L484" s="32"/>
      <c r="M484" s="32"/>
      <c r="N484" s="32"/>
      <c r="O484" s="32"/>
      <c r="P484" s="32"/>
      <c r="Q484" s="32"/>
      <c r="R484" s="32"/>
      <c r="S484" s="32"/>
      <c r="T484" s="32"/>
      <c r="U484" s="32"/>
      <c r="V484" s="32"/>
      <c r="W484" s="32"/>
      <c r="X484" s="32"/>
      <c r="Y484" s="32"/>
      <c r="Z484" s="32"/>
    </row>
    <row r="485" spans="1:26" ht="12.5" x14ac:dyDescent="0.25">
      <c r="A485" s="32"/>
      <c r="B485" s="32"/>
      <c r="C485" s="32"/>
      <c r="D485" s="32"/>
      <c r="E485" s="32"/>
      <c r="F485" s="31"/>
      <c r="G485" s="32"/>
      <c r="H485" s="32"/>
      <c r="I485" s="32"/>
      <c r="J485" s="32"/>
      <c r="K485" s="32"/>
      <c r="L485" s="32"/>
      <c r="M485" s="32"/>
      <c r="N485" s="32"/>
      <c r="O485" s="32"/>
      <c r="P485" s="32"/>
      <c r="Q485" s="32"/>
      <c r="R485" s="32"/>
      <c r="S485" s="32"/>
      <c r="T485" s="32"/>
      <c r="U485" s="32"/>
      <c r="V485" s="32"/>
      <c r="W485" s="32"/>
      <c r="X485" s="32"/>
      <c r="Y485" s="32"/>
      <c r="Z485" s="32"/>
    </row>
    <row r="486" spans="1:26" ht="12.5" x14ac:dyDescent="0.25">
      <c r="A486" s="32"/>
      <c r="B486" s="32"/>
      <c r="C486" s="32"/>
      <c r="D486" s="32"/>
      <c r="E486" s="32"/>
      <c r="F486" s="31"/>
      <c r="G486" s="32"/>
      <c r="H486" s="32"/>
      <c r="I486" s="32"/>
      <c r="J486" s="32"/>
      <c r="K486" s="32"/>
      <c r="L486" s="32"/>
      <c r="M486" s="32"/>
      <c r="N486" s="32"/>
      <c r="O486" s="32"/>
      <c r="P486" s="32"/>
      <c r="Q486" s="32"/>
      <c r="R486" s="32"/>
      <c r="S486" s="32"/>
      <c r="T486" s="32"/>
      <c r="U486" s="32"/>
      <c r="V486" s="32"/>
      <c r="W486" s="32"/>
      <c r="X486" s="32"/>
      <c r="Y486" s="32"/>
      <c r="Z486" s="32"/>
    </row>
    <row r="487" spans="1:26" ht="12.5" x14ac:dyDescent="0.25">
      <c r="A487" s="32"/>
      <c r="B487" s="32"/>
      <c r="C487" s="32"/>
      <c r="D487" s="32"/>
      <c r="E487" s="32"/>
      <c r="F487" s="31"/>
      <c r="G487" s="32"/>
      <c r="H487" s="32"/>
      <c r="I487" s="32"/>
      <c r="J487" s="32"/>
      <c r="K487" s="32"/>
      <c r="L487" s="32"/>
      <c r="M487" s="32"/>
      <c r="N487" s="32"/>
      <c r="O487" s="32"/>
      <c r="P487" s="32"/>
      <c r="Q487" s="32"/>
      <c r="R487" s="32"/>
      <c r="S487" s="32"/>
      <c r="T487" s="32"/>
      <c r="U487" s="32"/>
      <c r="V487" s="32"/>
      <c r="W487" s="32"/>
      <c r="X487" s="32"/>
      <c r="Y487" s="32"/>
      <c r="Z487" s="32"/>
    </row>
    <row r="488" spans="1:26" ht="12.5" x14ac:dyDescent="0.25">
      <c r="A488" s="32"/>
      <c r="B488" s="32"/>
      <c r="C488" s="32"/>
      <c r="D488" s="32"/>
      <c r="E488" s="32"/>
      <c r="F488" s="31"/>
      <c r="G488" s="32"/>
      <c r="H488" s="32"/>
      <c r="I488" s="32"/>
      <c r="J488" s="32"/>
      <c r="K488" s="32"/>
      <c r="L488" s="32"/>
      <c r="M488" s="32"/>
      <c r="N488" s="32"/>
      <c r="O488" s="32"/>
      <c r="P488" s="32"/>
      <c r="Q488" s="32"/>
      <c r="R488" s="32"/>
      <c r="S488" s="32"/>
      <c r="T488" s="32"/>
      <c r="U488" s="32"/>
      <c r="V488" s="32"/>
      <c r="W488" s="32"/>
      <c r="X488" s="32"/>
      <c r="Y488" s="32"/>
      <c r="Z488" s="32"/>
    </row>
    <row r="489" spans="1:26" ht="12.5" x14ac:dyDescent="0.25">
      <c r="A489" s="32"/>
      <c r="B489" s="32"/>
      <c r="C489" s="32"/>
      <c r="D489" s="32"/>
      <c r="E489" s="32"/>
      <c r="F489" s="31"/>
      <c r="G489" s="32"/>
      <c r="H489" s="32"/>
      <c r="I489" s="32"/>
      <c r="J489" s="32"/>
      <c r="K489" s="32"/>
      <c r="L489" s="32"/>
      <c r="M489" s="32"/>
      <c r="N489" s="32"/>
      <c r="O489" s="32"/>
      <c r="P489" s="32"/>
      <c r="Q489" s="32"/>
      <c r="R489" s="32"/>
      <c r="S489" s="32"/>
      <c r="T489" s="32"/>
      <c r="U489" s="32"/>
      <c r="V489" s="32"/>
      <c r="W489" s="32"/>
      <c r="X489" s="32"/>
      <c r="Y489" s="32"/>
      <c r="Z489" s="32"/>
    </row>
    <row r="490" spans="1:26" ht="12.5" x14ac:dyDescent="0.25">
      <c r="A490" s="32"/>
      <c r="B490" s="32"/>
      <c r="C490" s="32"/>
      <c r="D490" s="32"/>
      <c r="E490" s="32"/>
      <c r="F490" s="31"/>
      <c r="G490" s="32"/>
      <c r="H490" s="32"/>
      <c r="I490" s="32"/>
      <c r="J490" s="32"/>
      <c r="K490" s="32"/>
      <c r="L490" s="32"/>
      <c r="M490" s="32"/>
      <c r="N490" s="32"/>
      <c r="O490" s="32"/>
      <c r="P490" s="32"/>
      <c r="Q490" s="32"/>
      <c r="R490" s="32"/>
      <c r="S490" s="32"/>
      <c r="T490" s="32"/>
      <c r="U490" s="32"/>
      <c r="V490" s="32"/>
      <c r="W490" s="32"/>
      <c r="X490" s="32"/>
      <c r="Y490" s="32"/>
      <c r="Z490" s="32"/>
    </row>
    <row r="491" spans="1:26" ht="12.5" x14ac:dyDescent="0.25">
      <c r="A491" s="32"/>
      <c r="B491" s="32"/>
      <c r="C491" s="32"/>
      <c r="D491" s="32"/>
      <c r="E491" s="32"/>
      <c r="F491" s="31"/>
      <c r="G491" s="32"/>
      <c r="H491" s="32"/>
      <c r="I491" s="32"/>
      <c r="J491" s="32"/>
      <c r="K491" s="32"/>
      <c r="L491" s="32"/>
      <c r="M491" s="32"/>
      <c r="N491" s="32"/>
      <c r="O491" s="32"/>
      <c r="P491" s="32"/>
      <c r="Q491" s="32"/>
      <c r="R491" s="32"/>
      <c r="S491" s="32"/>
      <c r="T491" s="32"/>
      <c r="U491" s="32"/>
      <c r="V491" s="32"/>
      <c r="W491" s="32"/>
      <c r="X491" s="32"/>
      <c r="Y491" s="32"/>
      <c r="Z491" s="32"/>
    </row>
    <row r="492" spans="1:26" ht="12.5" x14ac:dyDescent="0.25">
      <c r="A492" s="32"/>
      <c r="B492" s="32"/>
      <c r="C492" s="32"/>
      <c r="D492" s="32"/>
      <c r="E492" s="32"/>
      <c r="F492" s="31"/>
      <c r="G492" s="32"/>
      <c r="H492" s="32"/>
      <c r="I492" s="32"/>
      <c r="J492" s="32"/>
      <c r="K492" s="32"/>
      <c r="L492" s="32"/>
      <c r="M492" s="32"/>
      <c r="N492" s="32"/>
      <c r="O492" s="32"/>
      <c r="P492" s="32"/>
      <c r="Q492" s="32"/>
      <c r="R492" s="32"/>
      <c r="S492" s="32"/>
      <c r="T492" s="32"/>
      <c r="U492" s="32"/>
      <c r="V492" s="32"/>
      <c r="W492" s="32"/>
      <c r="X492" s="32"/>
      <c r="Y492" s="32"/>
      <c r="Z492" s="32"/>
    </row>
    <row r="493" spans="1:26" ht="12.5" x14ac:dyDescent="0.25">
      <c r="A493" s="32"/>
      <c r="B493" s="32"/>
      <c r="C493" s="32"/>
      <c r="D493" s="32"/>
      <c r="E493" s="32"/>
      <c r="F493" s="31"/>
      <c r="G493" s="32"/>
      <c r="H493" s="32"/>
      <c r="I493" s="32"/>
      <c r="J493" s="32"/>
      <c r="K493" s="32"/>
      <c r="L493" s="32"/>
      <c r="M493" s="32"/>
      <c r="N493" s="32"/>
      <c r="O493" s="32"/>
      <c r="P493" s="32"/>
      <c r="Q493" s="32"/>
      <c r="R493" s="32"/>
      <c r="S493" s="32"/>
      <c r="T493" s="32"/>
      <c r="U493" s="32"/>
      <c r="V493" s="32"/>
      <c r="W493" s="32"/>
      <c r="X493" s="32"/>
      <c r="Y493" s="32"/>
      <c r="Z493" s="32"/>
    </row>
    <row r="494" spans="1:26" ht="12.5" x14ac:dyDescent="0.25">
      <c r="A494" s="32"/>
      <c r="B494" s="32"/>
      <c r="C494" s="32"/>
      <c r="D494" s="32"/>
      <c r="E494" s="32"/>
      <c r="F494" s="31"/>
      <c r="G494" s="32"/>
      <c r="H494" s="32"/>
      <c r="I494" s="32"/>
      <c r="J494" s="32"/>
      <c r="K494" s="32"/>
      <c r="L494" s="32"/>
      <c r="M494" s="32"/>
      <c r="N494" s="32"/>
      <c r="O494" s="32"/>
      <c r="P494" s="32"/>
      <c r="Q494" s="32"/>
      <c r="R494" s="32"/>
      <c r="S494" s="32"/>
      <c r="T494" s="32"/>
      <c r="U494" s="32"/>
      <c r="V494" s="32"/>
      <c r="W494" s="32"/>
      <c r="X494" s="32"/>
      <c r="Y494" s="32"/>
      <c r="Z494" s="32"/>
    </row>
    <row r="495" spans="1:26" ht="12.5" x14ac:dyDescent="0.25">
      <c r="A495" s="32"/>
      <c r="B495" s="32"/>
      <c r="C495" s="32"/>
      <c r="D495" s="32"/>
      <c r="E495" s="32"/>
      <c r="F495" s="31"/>
      <c r="G495" s="32"/>
      <c r="H495" s="32"/>
      <c r="I495" s="32"/>
      <c r="J495" s="32"/>
      <c r="K495" s="32"/>
      <c r="L495" s="32"/>
      <c r="M495" s="32"/>
      <c r="N495" s="32"/>
      <c r="O495" s="32"/>
      <c r="P495" s="32"/>
      <c r="Q495" s="32"/>
      <c r="R495" s="32"/>
      <c r="S495" s="32"/>
      <c r="T495" s="32"/>
      <c r="U495" s="32"/>
      <c r="V495" s="32"/>
      <c r="W495" s="32"/>
      <c r="X495" s="32"/>
      <c r="Y495" s="32"/>
      <c r="Z495" s="32"/>
    </row>
    <row r="496" spans="1:26" ht="12.5" x14ac:dyDescent="0.25">
      <c r="A496" s="32"/>
      <c r="B496" s="32"/>
      <c r="C496" s="32"/>
      <c r="D496" s="32"/>
      <c r="E496" s="32"/>
      <c r="F496" s="31"/>
      <c r="G496" s="32"/>
      <c r="H496" s="32"/>
      <c r="I496" s="32"/>
      <c r="J496" s="32"/>
      <c r="K496" s="32"/>
      <c r="L496" s="32"/>
      <c r="M496" s="32"/>
      <c r="N496" s="32"/>
      <c r="O496" s="32"/>
      <c r="P496" s="32"/>
      <c r="Q496" s="32"/>
      <c r="R496" s="32"/>
      <c r="S496" s="32"/>
      <c r="T496" s="32"/>
      <c r="U496" s="32"/>
      <c r="V496" s="32"/>
      <c r="W496" s="32"/>
      <c r="X496" s="32"/>
      <c r="Y496" s="32"/>
      <c r="Z496" s="32"/>
    </row>
    <row r="497" spans="1:26" ht="12.5" x14ac:dyDescent="0.25">
      <c r="A497" s="32"/>
      <c r="B497" s="32"/>
      <c r="C497" s="32"/>
      <c r="D497" s="32"/>
      <c r="E497" s="32"/>
      <c r="F497" s="31"/>
      <c r="G497" s="32"/>
      <c r="H497" s="32"/>
      <c r="I497" s="32"/>
      <c r="J497" s="32"/>
      <c r="K497" s="32"/>
      <c r="L497" s="32"/>
      <c r="M497" s="32"/>
      <c r="N497" s="32"/>
      <c r="O497" s="32"/>
      <c r="P497" s="32"/>
      <c r="Q497" s="32"/>
      <c r="R497" s="32"/>
      <c r="S497" s="32"/>
      <c r="T497" s="32"/>
      <c r="U497" s="32"/>
      <c r="V497" s="32"/>
      <c r="W497" s="32"/>
      <c r="X497" s="32"/>
      <c r="Y497" s="32"/>
      <c r="Z497" s="32"/>
    </row>
    <row r="498" spans="1:26" ht="12.5" x14ac:dyDescent="0.25">
      <c r="A498" s="32"/>
      <c r="B498" s="32"/>
      <c r="C498" s="32"/>
      <c r="D498" s="32"/>
      <c r="E498" s="32"/>
      <c r="F498" s="31"/>
      <c r="G498" s="32"/>
      <c r="H498" s="32"/>
      <c r="I498" s="32"/>
      <c r="J498" s="32"/>
      <c r="K498" s="32"/>
      <c r="L498" s="32"/>
      <c r="M498" s="32"/>
      <c r="N498" s="32"/>
      <c r="O498" s="32"/>
      <c r="P498" s="32"/>
      <c r="Q498" s="32"/>
      <c r="R498" s="32"/>
      <c r="S498" s="32"/>
      <c r="T498" s="32"/>
      <c r="U498" s="32"/>
      <c r="V498" s="32"/>
      <c r="W498" s="32"/>
      <c r="X498" s="32"/>
      <c r="Y498" s="32"/>
      <c r="Z498" s="32"/>
    </row>
    <row r="499" spans="1:26" ht="12.5" x14ac:dyDescent="0.25">
      <c r="A499" s="32"/>
      <c r="B499" s="32"/>
      <c r="C499" s="32"/>
      <c r="D499" s="32"/>
      <c r="E499" s="32"/>
      <c r="F499" s="31"/>
      <c r="G499" s="32"/>
      <c r="H499" s="32"/>
      <c r="I499" s="32"/>
      <c r="J499" s="32"/>
      <c r="K499" s="32"/>
      <c r="L499" s="32"/>
      <c r="M499" s="32"/>
      <c r="N499" s="32"/>
      <c r="O499" s="32"/>
      <c r="P499" s="32"/>
      <c r="Q499" s="32"/>
      <c r="R499" s="32"/>
      <c r="S499" s="32"/>
      <c r="T499" s="32"/>
      <c r="U499" s="32"/>
      <c r="V499" s="32"/>
      <c r="W499" s="32"/>
      <c r="X499" s="32"/>
      <c r="Y499" s="32"/>
      <c r="Z499" s="32"/>
    </row>
    <row r="500" spans="1:26" ht="12.5" x14ac:dyDescent="0.25">
      <c r="A500" s="32"/>
      <c r="B500" s="32"/>
      <c r="C500" s="32"/>
      <c r="D500" s="32"/>
      <c r="E500" s="32"/>
      <c r="F500" s="31"/>
      <c r="G500" s="32"/>
      <c r="H500" s="32"/>
      <c r="I500" s="32"/>
      <c r="J500" s="32"/>
      <c r="K500" s="32"/>
      <c r="L500" s="32"/>
      <c r="M500" s="32"/>
      <c r="N500" s="32"/>
      <c r="O500" s="32"/>
      <c r="P500" s="32"/>
      <c r="Q500" s="32"/>
      <c r="R500" s="32"/>
      <c r="S500" s="32"/>
      <c r="T500" s="32"/>
      <c r="U500" s="32"/>
      <c r="V500" s="32"/>
      <c r="W500" s="32"/>
      <c r="X500" s="32"/>
      <c r="Y500" s="32"/>
      <c r="Z500" s="32"/>
    </row>
    <row r="501" spans="1:26" ht="12.5" x14ac:dyDescent="0.25">
      <c r="A501" s="32"/>
      <c r="B501" s="32"/>
      <c r="C501" s="32"/>
      <c r="D501" s="32"/>
      <c r="E501" s="32"/>
      <c r="F501" s="31"/>
      <c r="G501" s="32"/>
      <c r="H501" s="32"/>
      <c r="I501" s="32"/>
      <c r="J501" s="32"/>
      <c r="K501" s="32"/>
      <c r="L501" s="32"/>
      <c r="M501" s="32"/>
      <c r="N501" s="32"/>
      <c r="O501" s="32"/>
      <c r="P501" s="32"/>
      <c r="Q501" s="32"/>
      <c r="R501" s="32"/>
      <c r="S501" s="32"/>
      <c r="T501" s="32"/>
      <c r="U501" s="32"/>
      <c r="V501" s="32"/>
      <c r="W501" s="32"/>
      <c r="X501" s="32"/>
      <c r="Y501" s="32"/>
      <c r="Z501" s="32"/>
    </row>
    <row r="502" spans="1:26" ht="12.5" x14ac:dyDescent="0.25">
      <c r="A502" s="32"/>
      <c r="B502" s="32"/>
      <c r="C502" s="32"/>
      <c r="D502" s="32"/>
      <c r="E502" s="32"/>
      <c r="F502" s="31"/>
      <c r="G502" s="32"/>
      <c r="H502" s="32"/>
      <c r="I502" s="32"/>
      <c r="J502" s="32"/>
      <c r="K502" s="32"/>
      <c r="L502" s="32"/>
      <c r="M502" s="32"/>
      <c r="N502" s="32"/>
      <c r="O502" s="32"/>
      <c r="P502" s="32"/>
      <c r="Q502" s="32"/>
      <c r="R502" s="32"/>
      <c r="S502" s="32"/>
      <c r="T502" s="32"/>
      <c r="U502" s="32"/>
      <c r="V502" s="32"/>
      <c r="W502" s="32"/>
      <c r="X502" s="32"/>
      <c r="Y502" s="32"/>
      <c r="Z502" s="32"/>
    </row>
    <row r="503" spans="1:26" ht="12.5" x14ac:dyDescent="0.25">
      <c r="A503" s="32"/>
      <c r="B503" s="32"/>
      <c r="C503" s="32"/>
      <c r="D503" s="32"/>
      <c r="E503" s="32"/>
      <c r="F503" s="31"/>
      <c r="G503" s="32"/>
      <c r="H503" s="32"/>
      <c r="I503" s="32"/>
      <c r="J503" s="32"/>
      <c r="K503" s="32"/>
      <c r="L503" s="32"/>
      <c r="M503" s="32"/>
      <c r="N503" s="32"/>
      <c r="O503" s="32"/>
      <c r="P503" s="32"/>
      <c r="Q503" s="32"/>
      <c r="R503" s="32"/>
      <c r="S503" s="32"/>
      <c r="T503" s="32"/>
      <c r="U503" s="32"/>
      <c r="V503" s="32"/>
      <c r="W503" s="32"/>
      <c r="X503" s="32"/>
      <c r="Y503" s="32"/>
      <c r="Z503" s="32"/>
    </row>
    <row r="504" spans="1:26" ht="12.5" x14ac:dyDescent="0.25">
      <c r="A504" s="32"/>
      <c r="B504" s="32"/>
      <c r="C504" s="32"/>
      <c r="D504" s="32"/>
      <c r="E504" s="32"/>
      <c r="F504" s="31"/>
      <c r="G504" s="32"/>
      <c r="H504" s="32"/>
      <c r="I504" s="32"/>
      <c r="J504" s="32"/>
      <c r="K504" s="32"/>
      <c r="L504" s="32"/>
      <c r="M504" s="32"/>
      <c r="N504" s="32"/>
      <c r="O504" s="32"/>
      <c r="P504" s="32"/>
      <c r="Q504" s="32"/>
      <c r="R504" s="32"/>
      <c r="S504" s="32"/>
      <c r="T504" s="32"/>
      <c r="U504" s="32"/>
      <c r="V504" s="32"/>
      <c r="W504" s="32"/>
      <c r="X504" s="32"/>
      <c r="Y504" s="32"/>
      <c r="Z504" s="32"/>
    </row>
    <row r="505" spans="1:26" ht="12.5" x14ac:dyDescent="0.25">
      <c r="A505" s="32"/>
      <c r="B505" s="32"/>
      <c r="C505" s="32"/>
      <c r="D505" s="32"/>
      <c r="E505" s="32"/>
      <c r="F505" s="31"/>
      <c r="G505" s="32"/>
      <c r="H505" s="32"/>
      <c r="I505" s="32"/>
      <c r="J505" s="32"/>
      <c r="K505" s="32"/>
      <c r="L505" s="32"/>
      <c r="M505" s="32"/>
      <c r="N505" s="32"/>
      <c r="O505" s="32"/>
      <c r="P505" s="32"/>
      <c r="Q505" s="32"/>
      <c r="R505" s="32"/>
      <c r="S505" s="32"/>
      <c r="T505" s="32"/>
      <c r="U505" s="32"/>
      <c r="V505" s="32"/>
      <c r="W505" s="32"/>
      <c r="X505" s="32"/>
      <c r="Y505" s="32"/>
      <c r="Z505" s="32"/>
    </row>
    <row r="506" spans="1:26" ht="12.5" x14ac:dyDescent="0.25">
      <c r="A506" s="32"/>
      <c r="B506" s="32"/>
      <c r="C506" s="32"/>
      <c r="D506" s="32"/>
      <c r="E506" s="32"/>
      <c r="F506" s="31"/>
      <c r="G506" s="32"/>
      <c r="H506" s="32"/>
      <c r="I506" s="32"/>
      <c r="J506" s="32"/>
      <c r="K506" s="32"/>
      <c r="L506" s="32"/>
      <c r="M506" s="32"/>
      <c r="N506" s="32"/>
      <c r="O506" s="32"/>
      <c r="P506" s="32"/>
      <c r="Q506" s="32"/>
      <c r="R506" s="32"/>
      <c r="S506" s="32"/>
      <c r="T506" s="32"/>
      <c r="U506" s="32"/>
      <c r="V506" s="32"/>
      <c r="W506" s="32"/>
      <c r="X506" s="32"/>
      <c r="Y506" s="32"/>
      <c r="Z506" s="32"/>
    </row>
    <row r="507" spans="1:26" ht="12.5" x14ac:dyDescent="0.25">
      <c r="A507" s="32"/>
      <c r="B507" s="32"/>
      <c r="C507" s="32"/>
      <c r="D507" s="32"/>
      <c r="E507" s="32"/>
      <c r="F507" s="31"/>
      <c r="G507" s="32"/>
      <c r="H507" s="32"/>
      <c r="I507" s="32"/>
      <c r="J507" s="32"/>
      <c r="K507" s="32"/>
      <c r="L507" s="32"/>
      <c r="M507" s="32"/>
      <c r="N507" s="32"/>
      <c r="O507" s="32"/>
      <c r="P507" s="32"/>
      <c r="Q507" s="32"/>
      <c r="R507" s="32"/>
      <c r="S507" s="32"/>
      <c r="T507" s="32"/>
      <c r="U507" s="32"/>
      <c r="V507" s="32"/>
      <c r="W507" s="32"/>
      <c r="X507" s="32"/>
      <c r="Y507" s="32"/>
      <c r="Z507" s="32"/>
    </row>
    <row r="508" spans="1:26" ht="12.5" x14ac:dyDescent="0.25">
      <c r="A508" s="32"/>
      <c r="B508" s="32"/>
      <c r="C508" s="32"/>
      <c r="D508" s="32"/>
      <c r="E508" s="32"/>
      <c r="F508" s="31"/>
      <c r="G508" s="32"/>
      <c r="H508" s="32"/>
      <c r="I508" s="32"/>
      <c r="J508" s="32"/>
      <c r="K508" s="32"/>
      <c r="L508" s="32"/>
      <c r="M508" s="32"/>
      <c r="N508" s="32"/>
      <c r="O508" s="32"/>
      <c r="P508" s="32"/>
      <c r="Q508" s="32"/>
      <c r="R508" s="32"/>
      <c r="S508" s="32"/>
      <c r="T508" s="32"/>
      <c r="U508" s="32"/>
      <c r="V508" s="32"/>
      <c r="W508" s="32"/>
      <c r="X508" s="32"/>
      <c r="Y508" s="32"/>
      <c r="Z508" s="32"/>
    </row>
    <row r="509" spans="1:26" ht="12.5" x14ac:dyDescent="0.25">
      <c r="A509" s="32"/>
      <c r="B509" s="32"/>
      <c r="C509" s="32"/>
      <c r="D509" s="32"/>
      <c r="E509" s="32"/>
      <c r="F509" s="31"/>
      <c r="G509" s="32"/>
      <c r="H509" s="32"/>
      <c r="I509" s="32"/>
      <c r="J509" s="32"/>
      <c r="K509" s="32"/>
      <c r="L509" s="32"/>
      <c r="M509" s="32"/>
      <c r="N509" s="32"/>
      <c r="O509" s="32"/>
      <c r="P509" s="32"/>
      <c r="Q509" s="32"/>
      <c r="R509" s="32"/>
      <c r="S509" s="32"/>
      <c r="T509" s="32"/>
      <c r="U509" s="32"/>
      <c r="V509" s="32"/>
      <c r="W509" s="32"/>
      <c r="X509" s="32"/>
      <c r="Y509" s="32"/>
      <c r="Z509" s="32"/>
    </row>
    <row r="510" spans="1:26" ht="12.5" x14ac:dyDescent="0.25">
      <c r="A510" s="32"/>
      <c r="B510" s="32"/>
      <c r="C510" s="32"/>
      <c r="D510" s="32"/>
      <c r="E510" s="32"/>
      <c r="F510" s="31"/>
      <c r="G510" s="32"/>
      <c r="H510" s="32"/>
      <c r="I510" s="32"/>
      <c r="J510" s="32"/>
      <c r="K510" s="32"/>
      <c r="L510" s="32"/>
      <c r="M510" s="32"/>
      <c r="N510" s="32"/>
      <c r="O510" s="32"/>
      <c r="P510" s="32"/>
      <c r="Q510" s="32"/>
      <c r="R510" s="32"/>
      <c r="S510" s="32"/>
      <c r="T510" s="32"/>
      <c r="U510" s="32"/>
      <c r="V510" s="32"/>
      <c r="W510" s="32"/>
      <c r="X510" s="32"/>
      <c r="Y510" s="32"/>
      <c r="Z510" s="32"/>
    </row>
    <row r="511" spans="1:26" ht="12.5" x14ac:dyDescent="0.25">
      <c r="A511" s="32"/>
      <c r="B511" s="32"/>
      <c r="C511" s="32"/>
      <c r="D511" s="32"/>
      <c r="E511" s="32"/>
      <c r="F511" s="31"/>
      <c r="G511" s="32"/>
      <c r="H511" s="32"/>
      <c r="I511" s="32"/>
      <c r="J511" s="32"/>
      <c r="K511" s="32"/>
      <c r="L511" s="32"/>
      <c r="M511" s="32"/>
      <c r="N511" s="32"/>
      <c r="O511" s="32"/>
      <c r="P511" s="32"/>
      <c r="Q511" s="32"/>
      <c r="R511" s="32"/>
      <c r="S511" s="32"/>
      <c r="T511" s="32"/>
      <c r="U511" s="32"/>
      <c r="V511" s="32"/>
      <c r="W511" s="32"/>
      <c r="X511" s="32"/>
      <c r="Y511" s="32"/>
      <c r="Z511" s="32"/>
    </row>
    <row r="512" spans="1:26" ht="12.5" x14ac:dyDescent="0.25">
      <c r="A512" s="32"/>
      <c r="B512" s="32"/>
      <c r="C512" s="32"/>
      <c r="D512" s="32"/>
      <c r="E512" s="32"/>
      <c r="F512" s="31"/>
      <c r="G512" s="32"/>
      <c r="H512" s="32"/>
      <c r="I512" s="32"/>
      <c r="J512" s="32"/>
      <c r="K512" s="32"/>
      <c r="L512" s="32"/>
      <c r="M512" s="32"/>
      <c r="N512" s="32"/>
      <c r="O512" s="32"/>
      <c r="P512" s="32"/>
      <c r="Q512" s="32"/>
      <c r="R512" s="32"/>
      <c r="S512" s="32"/>
      <c r="T512" s="32"/>
      <c r="U512" s="32"/>
      <c r="V512" s="32"/>
      <c r="W512" s="32"/>
      <c r="X512" s="32"/>
      <c r="Y512" s="32"/>
      <c r="Z512" s="32"/>
    </row>
    <row r="513" spans="1:26" ht="12.5" x14ac:dyDescent="0.25">
      <c r="A513" s="32"/>
      <c r="B513" s="32"/>
      <c r="C513" s="32"/>
      <c r="D513" s="32"/>
      <c r="E513" s="32"/>
      <c r="F513" s="31"/>
      <c r="G513" s="32"/>
      <c r="H513" s="32"/>
      <c r="I513" s="32"/>
      <c r="J513" s="32"/>
      <c r="K513" s="32"/>
      <c r="L513" s="32"/>
      <c r="M513" s="32"/>
      <c r="N513" s="32"/>
      <c r="O513" s="32"/>
      <c r="P513" s="32"/>
      <c r="Q513" s="32"/>
      <c r="R513" s="32"/>
      <c r="S513" s="32"/>
      <c r="T513" s="32"/>
      <c r="U513" s="32"/>
      <c r="V513" s="32"/>
      <c r="W513" s="32"/>
      <c r="X513" s="32"/>
      <c r="Y513" s="32"/>
      <c r="Z513" s="32"/>
    </row>
    <row r="514" spans="1:26" ht="12.5" x14ac:dyDescent="0.25">
      <c r="A514" s="32"/>
      <c r="B514" s="32"/>
      <c r="C514" s="32"/>
      <c r="D514" s="32"/>
      <c r="E514" s="32"/>
      <c r="F514" s="31"/>
      <c r="G514" s="32"/>
      <c r="H514" s="32"/>
      <c r="I514" s="32"/>
      <c r="J514" s="32"/>
      <c r="K514" s="32"/>
      <c r="L514" s="32"/>
      <c r="M514" s="32"/>
      <c r="N514" s="32"/>
      <c r="O514" s="32"/>
      <c r="P514" s="32"/>
      <c r="Q514" s="32"/>
      <c r="R514" s="32"/>
      <c r="S514" s="32"/>
      <c r="T514" s="32"/>
      <c r="U514" s="32"/>
      <c r="V514" s="32"/>
      <c r="W514" s="32"/>
      <c r="X514" s="32"/>
      <c r="Y514" s="32"/>
      <c r="Z514" s="32"/>
    </row>
    <row r="515" spans="1:26" ht="12.5" x14ac:dyDescent="0.25">
      <c r="A515" s="32"/>
      <c r="B515" s="32"/>
      <c r="C515" s="32"/>
      <c r="D515" s="32"/>
      <c r="E515" s="32"/>
      <c r="F515" s="31"/>
      <c r="G515" s="32"/>
      <c r="H515" s="32"/>
      <c r="I515" s="32"/>
      <c r="J515" s="32"/>
      <c r="K515" s="32"/>
      <c r="L515" s="32"/>
      <c r="M515" s="32"/>
      <c r="N515" s="32"/>
      <c r="O515" s="32"/>
      <c r="P515" s="32"/>
      <c r="Q515" s="32"/>
      <c r="R515" s="32"/>
      <c r="S515" s="32"/>
      <c r="T515" s="32"/>
      <c r="U515" s="32"/>
      <c r="V515" s="32"/>
      <c r="W515" s="32"/>
      <c r="X515" s="32"/>
      <c r="Y515" s="32"/>
      <c r="Z515" s="32"/>
    </row>
    <row r="516" spans="1:26" ht="12.5" x14ac:dyDescent="0.25">
      <c r="A516" s="32"/>
      <c r="B516" s="32"/>
      <c r="C516" s="32"/>
      <c r="D516" s="32"/>
      <c r="E516" s="32"/>
      <c r="F516" s="31"/>
      <c r="G516" s="32"/>
      <c r="H516" s="32"/>
      <c r="I516" s="32"/>
      <c r="J516" s="32"/>
      <c r="K516" s="32"/>
      <c r="L516" s="32"/>
      <c r="M516" s="32"/>
      <c r="N516" s="32"/>
      <c r="O516" s="32"/>
      <c r="P516" s="32"/>
      <c r="Q516" s="32"/>
      <c r="R516" s="32"/>
      <c r="S516" s="32"/>
      <c r="T516" s="32"/>
      <c r="U516" s="32"/>
      <c r="V516" s="32"/>
      <c r="W516" s="32"/>
      <c r="X516" s="32"/>
      <c r="Y516" s="32"/>
      <c r="Z516" s="32"/>
    </row>
    <row r="517" spans="1:26" ht="12.5" x14ac:dyDescent="0.25">
      <c r="A517" s="32"/>
      <c r="B517" s="32"/>
      <c r="C517" s="32"/>
      <c r="D517" s="32"/>
      <c r="E517" s="32"/>
      <c r="F517" s="31"/>
      <c r="G517" s="32"/>
      <c r="H517" s="32"/>
      <c r="I517" s="32"/>
      <c r="J517" s="32"/>
      <c r="K517" s="32"/>
      <c r="L517" s="32"/>
      <c r="M517" s="32"/>
      <c r="N517" s="32"/>
      <c r="O517" s="32"/>
      <c r="P517" s="32"/>
      <c r="Q517" s="32"/>
      <c r="R517" s="32"/>
      <c r="S517" s="32"/>
      <c r="T517" s="32"/>
      <c r="U517" s="32"/>
      <c r="V517" s="32"/>
      <c r="W517" s="32"/>
      <c r="X517" s="32"/>
      <c r="Y517" s="32"/>
      <c r="Z517" s="32"/>
    </row>
    <row r="518" spans="1:26" ht="12.5" x14ac:dyDescent="0.25">
      <c r="A518" s="32"/>
      <c r="B518" s="32"/>
      <c r="C518" s="32"/>
      <c r="D518" s="32"/>
      <c r="E518" s="32"/>
      <c r="F518" s="31"/>
      <c r="G518" s="32"/>
      <c r="H518" s="32"/>
      <c r="I518" s="32"/>
      <c r="J518" s="32"/>
      <c r="K518" s="32"/>
      <c r="L518" s="32"/>
      <c r="M518" s="32"/>
      <c r="N518" s="32"/>
      <c r="O518" s="32"/>
      <c r="P518" s="32"/>
      <c r="Q518" s="32"/>
      <c r="R518" s="32"/>
      <c r="S518" s="32"/>
      <c r="T518" s="32"/>
      <c r="U518" s="32"/>
      <c r="V518" s="32"/>
      <c r="W518" s="32"/>
      <c r="X518" s="32"/>
      <c r="Y518" s="32"/>
      <c r="Z518" s="32"/>
    </row>
    <row r="519" spans="1:26" ht="12.5" x14ac:dyDescent="0.25">
      <c r="A519" s="32"/>
      <c r="B519" s="32"/>
      <c r="C519" s="32"/>
      <c r="D519" s="32"/>
      <c r="E519" s="32"/>
      <c r="F519" s="31"/>
      <c r="G519" s="32"/>
      <c r="H519" s="32"/>
      <c r="I519" s="32"/>
      <c r="J519" s="32"/>
      <c r="K519" s="32"/>
      <c r="L519" s="32"/>
      <c r="M519" s="32"/>
      <c r="N519" s="32"/>
      <c r="O519" s="32"/>
      <c r="P519" s="32"/>
      <c r="Q519" s="32"/>
      <c r="R519" s="32"/>
      <c r="S519" s="32"/>
      <c r="T519" s="32"/>
      <c r="U519" s="32"/>
      <c r="V519" s="32"/>
      <c r="W519" s="32"/>
      <c r="X519" s="32"/>
      <c r="Y519" s="32"/>
      <c r="Z519" s="32"/>
    </row>
    <row r="520" spans="1:26" ht="12.5" x14ac:dyDescent="0.25">
      <c r="A520" s="32"/>
      <c r="B520" s="32"/>
      <c r="C520" s="32"/>
      <c r="D520" s="32"/>
      <c r="E520" s="32"/>
      <c r="F520" s="31"/>
      <c r="G520" s="32"/>
      <c r="H520" s="32"/>
      <c r="I520" s="32"/>
      <c r="J520" s="32"/>
      <c r="K520" s="32"/>
      <c r="L520" s="32"/>
      <c r="M520" s="32"/>
      <c r="N520" s="32"/>
      <c r="O520" s="32"/>
      <c r="P520" s="32"/>
      <c r="Q520" s="32"/>
      <c r="R520" s="32"/>
      <c r="S520" s="32"/>
      <c r="T520" s="32"/>
      <c r="U520" s="32"/>
      <c r="V520" s="32"/>
      <c r="W520" s="32"/>
      <c r="X520" s="32"/>
      <c r="Y520" s="32"/>
      <c r="Z520" s="32"/>
    </row>
    <row r="521" spans="1:26" ht="12.5" x14ac:dyDescent="0.25">
      <c r="A521" s="32"/>
      <c r="B521" s="32"/>
      <c r="C521" s="32"/>
      <c r="D521" s="32"/>
      <c r="E521" s="32"/>
      <c r="F521" s="31"/>
      <c r="G521" s="32"/>
      <c r="H521" s="32"/>
      <c r="I521" s="32"/>
      <c r="J521" s="32"/>
      <c r="K521" s="32"/>
      <c r="L521" s="32"/>
      <c r="M521" s="32"/>
      <c r="N521" s="32"/>
      <c r="O521" s="32"/>
      <c r="P521" s="32"/>
      <c r="Q521" s="32"/>
      <c r="R521" s="32"/>
      <c r="S521" s="32"/>
      <c r="T521" s="32"/>
      <c r="U521" s="32"/>
      <c r="V521" s="32"/>
      <c r="W521" s="32"/>
      <c r="X521" s="32"/>
      <c r="Y521" s="32"/>
      <c r="Z521" s="32"/>
    </row>
    <row r="522" spans="1:26" ht="12.5" x14ac:dyDescent="0.25">
      <c r="A522" s="32"/>
      <c r="B522" s="32"/>
      <c r="C522" s="32"/>
      <c r="D522" s="32"/>
      <c r="E522" s="32"/>
      <c r="F522" s="31"/>
      <c r="G522" s="32"/>
      <c r="H522" s="32"/>
      <c r="I522" s="32"/>
      <c r="J522" s="32"/>
      <c r="K522" s="32"/>
      <c r="L522" s="32"/>
      <c r="M522" s="32"/>
      <c r="N522" s="32"/>
      <c r="O522" s="32"/>
      <c r="P522" s="32"/>
      <c r="Q522" s="32"/>
      <c r="R522" s="32"/>
      <c r="S522" s="32"/>
      <c r="T522" s="32"/>
      <c r="U522" s="32"/>
      <c r="V522" s="32"/>
      <c r="W522" s="32"/>
      <c r="X522" s="32"/>
      <c r="Y522" s="32"/>
      <c r="Z522" s="32"/>
    </row>
    <row r="523" spans="1:26" ht="12.5" x14ac:dyDescent="0.25">
      <c r="A523" s="32"/>
      <c r="B523" s="32"/>
      <c r="C523" s="32"/>
      <c r="D523" s="32"/>
      <c r="E523" s="32"/>
      <c r="F523" s="31"/>
      <c r="G523" s="32"/>
      <c r="H523" s="32"/>
      <c r="I523" s="32"/>
      <c r="J523" s="32"/>
      <c r="K523" s="32"/>
      <c r="L523" s="32"/>
      <c r="M523" s="32"/>
      <c r="N523" s="32"/>
      <c r="O523" s="32"/>
      <c r="P523" s="32"/>
      <c r="Q523" s="32"/>
      <c r="R523" s="32"/>
      <c r="S523" s="32"/>
      <c r="T523" s="32"/>
      <c r="U523" s="32"/>
      <c r="V523" s="32"/>
      <c r="W523" s="32"/>
      <c r="X523" s="32"/>
      <c r="Y523" s="32"/>
      <c r="Z523" s="32"/>
    </row>
    <row r="524" spans="1:26" ht="12.5" x14ac:dyDescent="0.25">
      <c r="A524" s="32"/>
      <c r="B524" s="32"/>
      <c r="C524" s="32"/>
      <c r="D524" s="32"/>
      <c r="E524" s="32"/>
      <c r="F524" s="31"/>
      <c r="G524" s="32"/>
      <c r="H524" s="32"/>
      <c r="I524" s="32"/>
      <c r="J524" s="32"/>
      <c r="K524" s="32"/>
      <c r="L524" s="32"/>
      <c r="M524" s="32"/>
      <c r="N524" s="32"/>
      <c r="O524" s="32"/>
      <c r="P524" s="32"/>
      <c r="Q524" s="32"/>
      <c r="R524" s="32"/>
      <c r="S524" s="32"/>
      <c r="T524" s="32"/>
      <c r="U524" s="32"/>
      <c r="V524" s="32"/>
      <c r="W524" s="32"/>
      <c r="X524" s="32"/>
      <c r="Y524" s="32"/>
      <c r="Z524" s="32"/>
    </row>
    <row r="525" spans="1:26" ht="12.5" x14ac:dyDescent="0.25">
      <c r="A525" s="32"/>
      <c r="B525" s="32"/>
      <c r="C525" s="32"/>
      <c r="D525" s="32"/>
      <c r="E525" s="32"/>
      <c r="F525" s="31"/>
      <c r="G525" s="32"/>
      <c r="H525" s="32"/>
      <c r="I525" s="32"/>
      <c r="J525" s="32"/>
      <c r="K525" s="32"/>
      <c r="L525" s="32"/>
      <c r="M525" s="32"/>
      <c r="N525" s="32"/>
      <c r="O525" s="32"/>
      <c r="P525" s="32"/>
      <c r="Q525" s="32"/>
      <c r="R525" s="32"/>
      <c r="S525" s="32"/>
      <c r="T525" s="32"/>
      <c r="U525" s="32"/>
      <c r="V525" s="32"/>
      <c r="W525" s="32"/>
      <c r="X525" s="32"/>
      <c r="Y525" s="32"/>
      <c r="Z525" s="32"/>
    </row>
    <row r="526" spans="1:26" ht="12.5" x14ac:dyDescent="0.25">
      <c r="A526" s="32"/>
      <c r="B526" s="32"/>
      <c r="C526" s="32"/>
      <c r="D526" s="32"/>
      <c r="E526" s="32"/>
      <c r="F526" s="31"/>
      <c r="G526" s="32"/>
      <c r="H526" s="32"/>
      <c r="I526" s="32"/>
      <c r="J526" s="32"/>
      <c r="K526" s="32"/>
      <c r="L526" s="32"/>
      <c r="M526" s="32"/>
      <c r="N526" s="32"/>
      <c r="O526" s="32"/>
      <c r="P526" s="32"/>
      <c r="Q526" s="32"/>
      <c r="R526" s="32"/>
      <c r="S526" s="32"/>
      <c r="T526" s="32"/>
      <c r="U526" s="32"/>
      <c r="V526" s="32"/>
      <c r="W526" s="32"/>
      <c r="X526" s="32"/>
      <c r="Y526" s="32"/>
      <c r="Z526" s="32"/>
    </row>
    <row r="527" spans="1:26" ht="12.5" x14ac:dyDescent="0.25">
      <c r="A527" s="32"/>
      <c r="B527" s="32"/>
      <c r="C527" s="32"/>
      <c r="D527" s="32"/>
      <c r="E527" s="32"/>
      <c r="F527" s="31"/>
      <c r="G527" s="32"/>
      <c r="H527" s="32"/>
      <c r="I527" s="32"/>
      <c r="J527" s="32"/>
      <c r="K527" s="32"/>
      <c r="L527" s="32"/>
      <c r="M527" s="32"/>
      <c r="N527" s="32"/>
      <c r="O527" s="32"/>
      <c r="P527" s="32"/>
      <c r="Q527" s="32"/>
      <c r="R527" s="32"/>
      <c r="S527" s="32"/>
      <c r="T527" s="32"/>
      <c r="U527" s="32"/>
      <c r="V527" s="32"/>
      <c r="W527" s="32"/>
      <c r="X527" s="32"/>
      <c r="Y527" s="32"/>
      <c r="Z527" s="32"/>
    </row>
    <row r="528" spans="1:26" ht="12.5" x14ac:dyDescent="0.25">
      <c r="A528" s="32"/>
      <c r="B528" s="32"/>
      <c r="C528" s="32"/>
      <c r="D528" s="32"/>
      <c r="E528" s="32"/>
      <c r="F528" s="31"/>
      <c r="G528" s="32"/>
      <c r="H528" s="32"/>
      <c r="I528" s="32"/>
      <c r="J528" s="32"/>
      <c r="K528" s="32"/>
      <c r="L528" s="32"/>
      <c r="M528" s="32"/>
      <c r="N528" s="32"/>
      <c r="O528" s="32"/>
      <c r="P528" s="32"/>
      <c r="Q528" s="32"/>
      <c r="R528" s="32"/>
      <c r="S528" s="32"/>
      <c r="T528" s="32"/>
      <c r="U528" s="32"/>
      <c r="V528" s="32"/>
      <c r="W528" s="32"/>
      <c r="X528" s="32"/>
      <c r="Y528" s="32"/>
      <c r="Z528" s="32"/>
    </row>
    <row r="529" spans="1:26" ht="12.5" x14ac:dyDescent="0.25">
      <c r="A529" s="32"/>
      <c r="B529" s="32"/>
      <c r="C529" s="32"/>
      <c r="D529" s="32"/>
      <c r="E529" s="32"/>
      <c r="F529" s="31"/>
      <c r="G529" s="32"/>
      <c r="H529" s="32"/>
      <c r="I529" s="32"/>
      <c r="J529" s="32"/>
      <c r="K529" s="32"/>
      <c r="L529" s="32"/>
      <c r="M529" s="32"/>
      <c r="N529" s="32"/>
      <c r="O529" s="32"/>
      <c r="P529" s="32"/>
      <c r="Q529" s="32"/>
      <c r="R529" s="32"/>
      <c r="S529" s="32"/>
      <c r="T529" s="32"/>
      <c r="U529" s="32"/>
      <c r="V529" s="32"/>
      <c r="W529" s="32"/>
      <c r="X529" s="32"/>
      <c r="Y529" s="32"/>
      <c r="Z529" s="32"/>
    </row>
    <row r="530" spans="1:26" ht="12.5" x14ac:dyDescent="0.25">
      <c r="A530" s="32"/>
      <c r="B530" s="32"/>
      <c r="C530" s="32"/>
      <c r="D530" s="32"/>
      <c r="E530" s="32"/>
      <c r="F530" s="31"/>
      <c r="G530" s="32"/>
      <c r="H530" s="32"/>
      <c r="I530" s="32"/>
      <c r="J530" s="32"/>
      <c r="K530" s="32"/>
      <c r="L530" s="32"/>
      <c r="M530" s="32"/>
      <c r="N530" s="32"/>
      <c r="O530" s="32"/>
      <c r="P530" s="32"/>
      <c r="Q530" s="32"/>
      <c r="R530" s="32"/>
      <c r="S530" s="32"/>
      <c r="T530" s="32"/>
      <c r="U530" s="32"/>
      <c r="V530" s="32"/>
      <c r="W530" s="32"/>
      <c r="X530" s="32"/>
      <c r="Y530" s="32"/>
      <c r="Z530" s="32"/>
    </row>
    <row r="531" spans="1:26" ht="12.5" x14ac:dyDescent="0.25">
      <c r="A531" s="32"/>
      <c r="B531" s="32"/>
      <c r="C531" s="32"/>
      <c r="D531" s="32"/>
      <c r="E531" s="32"/>
      <c r="F531" s="31"/>
      <c r="G531" s="32"/>
      <c r="H531" s="32"/>
      <c r="I531" s="32"/>
      <c r="J531" s="32"/>
      <c r="K531" s="32"/>
      <c r="L531" s="32"/>
      <c r="M531" s="32"/>
      <c r="N531" s="32"/>
      <c r="O531" s="32"/>
      <c r="P531" s="32"/>
      <c r="Q531" s="32"/>
      <c r="R531" s="32"/>
      <c r="S531" s="32"/>
      <c r="T531" s="32"/>
      <c r="U531" s="32"/>
      <c r="V531" s="32"/>
      <c r="W531" s="32"/>
      <c r="X531" s="32"/>
      <c r="Y531" s="32"/>
      <c r="Z531" s="32"/>
    </row>
    <row r="532" spans="1:26" ht="12.5" x14ac:dyDescent="0.25">
      <c r="A532" s="32"/>
      <c r="B532" s="32"/>
      <c r="C532" s="32"/>
      <c r="D532" s="32"/>
      <c r="E532" s="32"/>
      <c r="F532" s="31"/>
      <c r="G532" s="32"/>
      <c r="H532" s="32"/>
      <c r="I532" s="32"/>
      <c r="J532" s="32"/>
      <c r="K532" s="32"/>
      <c r="L532" s="32"/>
      <c r="M532" s="32"/>
      <c r="N532" s="32"/>
      <c r="O532" s="32"/>
      <c r="P532" s="32"/>
      <c r="Q532" s="32"/>
      <c r="R532" s="32"/>
      <c r="S532" s="32"/>
      <c r="T532" s="32"/>
      <c r="U532" s="32"/>
      <c r="V532" s="32"/>
      <c r="W532" s="32"/>
      <c r="X532" s="32"/>
      <c r="Y532" s="32"/>
      <c r="Z532" s="32"/>
    </row>
    <row r="533" spans="1:26" ht="12.5" x14ac:dyDescent="0.25">
      <c r="A533" s="32"/>
      <c r="B533" s="32"/>
      <c r="C533" s="32"/>
      <c r="D533" s="32"/>
      <c r="E533" s="32"/>
      <c r="F533" s="31"/>
      <c r="G533" s="32"/>
      <c r="H533" s="32"/>
      <c r="I533" s="32"/>
      <c r="J533" s="32"/>
      <c r="K533" s="32"/>
      <c r="L533" s="32"/>
      <c r="M533" s="32"/>
      <c r="N533" s="32"/>
      <c r="O533" s="32"/>
      <c r="P533" s="32"/>
      <c r="Q533" s="32"/>
      <c r="R533" s="32"/>
      <c r="S533" s="32"/>
      <c r="T533" s="32"/>
      <c r="U533" s="32"/>
      <c r="V533" s="32"/>
      <c r="W533" s="32"/>
      <c r="X533" s="32"/>
      <c r="Y533" s="32"/>
      <c r="Z533" s="32"/>
    </row>
    <row r="534" spans="1:26" ht="12.5" x14ac:dyDescent="0.25">
      <c r="A534" s="32"/>
      <c r="B534" s="32"/>
      <c r="C534" s="32"/>
      <c r="D534" s="32"/>
      <c r="E534" s="32"/>
      <c r="F534" s="31"/>
      <c r="G534" s="32"/>
      <c r="H534" s="32"/>
      <c r="I534" s="32"/>
      <c r="J534" s="32"/>
      <c r="K534" s="32"/>
      <c r="L534" s="32"/>
      <c r="M534" s="32"/>
      <c r="N534" s="32"/>
      <c r="O534" s="32"/>
      <c r="P534" s="32"/>
      <c r="Q534" s="32"/>
      <c r="R534" s="32"/>
      <c r="S534" s="32"/>
      <c r="T534" s="32"/>
      <c r="U534" s="32"/>
      <c r="V534" s="32"/>
      <c r="W534" s="32"/>
      <c r="X534" s="32"/>
      <c r="Y534" s="32"/>
      <c r="Z534" s="32"/>
    </row>
    <row r="535" spans="1:26" ht="12.5" x14ac:dyDescent="0.25">
      <c r="A535" s="32"/>
      <c r="B535" s="32"/>
      <c r="C535" s="32"/>
      <c r="D535" s="32"/>
      <c r="E535" s="32"/>
      <c r="F535" s="31"/>
      <c r="G535" s="32"/>
      <c r="H535" s="32"/>
      <c r="I535" s="32"/>
      <c r="J535" s="32"/>
      <c r="K535" s="32"/>
      <c r="L535" s="32"/>
      <c r="M535" s="32"/>
      <c r="N535" s="32"/>
      <c r="O535" s="32"/>
      <c r="P535" s="32"/>
      <c r="Q535" s="32"/>
      <c r="R535" s="32"/>
      <c r="S535" s="32"/>
      <c r="T535" s="32"/>
      <c r="U535" s="32"/>
      <c r="V535" s="32"/>
      <c r="W535" s="32"/>
      <c r="X535" s="32"/>
      <c r="Y535" s="32"/>
      <c r="Z535" s="32"/>
    </row>
    <row r="536" spans="1:26" ht="12.5" x14ac:dyDescent="0.25">
      <c r="A536" s="32"/>
      <c r="B536" s="32"/>
      <c r="C536" s="32"/>
      <c r="D536" s="32"/>
      <c r="E536" s="32"/>
      <c r="F536" s="31"/>
      <c r="G536" s="32"/>
      <c r="H536" s="32"/>
      <c r="I536" s="32"/>
      <c r="J536" s="32"/>
      <c r="K536" s="32"/>
      <c r="L536" s="32"/>
      <c r="M536" s="32"/>
      <c r="N536" s="32"/>
      <c r="O536" s="32"/>
      <c r="P536" s="32"/>
      <c r="Q536" s="32"/>
      <c r="R536" s="32"/>
      <c r="S536" s="32"/>
      <c r="T536" s="32"/>
      <c r="U536" s="32"/>
      <c r="V536" s="32"/>
      <c r="W536" s="32"/>
      <c r="X536" s="32"/>
      <c r="Y536" s="32"/>
      <c r="Z536" s="32"/>
    </row>
    <row r="537" spans="1:26" ht="12.5" x14ac:dyDescent="0.25">
      <c r="A537" s="32"/>
      <c r="B537" s="32"/>
      <c r="C537" s="32"/>
      <c r="D537" s="32"/>
      <c r="E537" s="32"/>
      <c r="F537" s="31"/>
      <c r="G537" s="32"/>
      <c r="H537" s="32"/>
      <c r="I537" s="32"/>
      <c r="J537" s="32"/>
      <c r="K537" s="32"/>
      <c r="L537" s="32"/>
      <c r="M537" s="32"/>
      <c r="N537" s="32"/>
      <c r="O537" s="32"/>
      <c r="P537" s="32"/>
      <c r="Q537" s="32"/>
      <c r="R537" s="32"/>
      <c r="S537" s="32"/>
      <c r="T537" s="32"/>
      <c r="U537" s="32"/>
      <c r="V537" s="32"/>
      <c r="W537" s="32"/>
      <c r="X537" s="32"/>
      <c r="Y537" s="32"/>
      <c r="Z537" s="32"/>
    </row>
    <row r="538" spans="1:26" ht="12.5" x14ac:dyDescent="0.25">
      <c r="A538" s="32"/>
      <c r="B538" s="32"/>
      <c r="C538" s="32"/>
      <c r="D538" s="32"/>
      <c r="E538" s="32"/>
      <c r="F538" s="31"/>
      <c r="G538" s="32"/>
      <c r="H538" s="32"/>
      <c r="I538" s="32"/>
      <c r="J538" s="32"/>
      <c r="K538" s="32"/>
      <c r="L538" s="32"/>
      <c r="M538" s="32"/>
      <c r="N538" s="32"/>
      <c r="O538" s="32"/>
      <c r="P538" s="32"/>
      <c r="Q538" s="32"/>
      <c r="R538" s="32"/>
      <c r="S538" s="32"/>
      <c r="T538" s="32"/>
      <c r="U538" s="32"/>
      <c r="V538" s="32"/>
      <c r="W538" s="32"/>
      <c r="X538" s="32"/>
      <c r="Y538" s="32"/>
      <c r="Z538" s="32"/>
    </row>
    <row r="539" spans="1:26" ht="12.5" x14ac:dyDescent="0.25">
      <c r="A539" s="32"/>
      <c r="B539" s="32"/>
      <c r="C539" s="32"/>
      <c r="D539" s="32"/>
      <c r="E539" s="32"/>
      <c r="F539" s="31"/>
      <c r="G539" s="32"/>
      <c r="H539" s="32"/>
      <c r="I539" s="32"/>
      <c r="J539" s="32"/>
      <c r="K539" s="32"/>
      <c r="L539" s="32"/>
      <c r="M539" s="32"/>
      <c r="N539" s="32"/>
      <c r="O539" s="32"/>
      <c r="P539" s="32"/>
      <c r="Q539" s="32"/>
      <c r="R539" s="32"/>
      <c r="S539" s="32"/>
      <c r="T539" s="32"/>
      <c r="U539" s="32"/>
      <c r="V539" s="32"/>
      <c r="W539" s="32"/>
      <c r="X539" s="32"/>
      <c r="Y539" s="32"/>
      <c r="Z539" s="32"/>
    </row>
    <row r="540" spans="1:26" ht="12.5" x14ac:dyDescent="0.25">
      <c r="A540" s="32"/>
      <c r="B540" s="32"/>
      <c r="C540" s="32"/>
      <c r="D540" s="32"/>
      <c r="E540" s="32"/>
      <c r="F540" s="31"/>
      <c r="G540" s="32"/>
      <c r="H540" s="32"/>
      <c r="I540" s="32"/>
      <c r="J540" s="32"/>
      <c r="K540" s="32"/>
      <c r="L540" s="32"/>
      <c r="M540" s="32"/>
      <c r="N540" s="32"/>
      <c r="O540" s="32"/>
      <c r="P540" s="32"/>
      <c r="Q540" s="32"/>
      <c r="R540" s="32"/>
      <c r="S540" s="32"/>
      <c r="T540" s="32"/>
      <c r="U540" s="32"/>
      <c r="V540" s="32"/>
      <c r="W540" s="32"/>
      <c r="X540" s="32"/>
      <c r="Y540" s="32"/>
      <c r="Z540" s="32"/>
    </row>
    <row r="541" spans="1:26" ht="12.5" x14ac:dyDescent="0.25">
      <c r="A541" s="32"/>
      <c r="B541" s="32"/>
      <c r="C541" s="32"/>
      <c r="D541" s="32"/>
      <c r="E541" s="32"/>
      <c r="F541" s="31"/>
      <c r="G541" s="32"/>
      <c r="H541" s="32"/>
      <c r="I541" s="32"/>
      <c r="J541" s="32"/>
      <c r="K541" s="32"/>
      <c r="L541" s="32"/>
      <c r="M541" s="32"/>
      <c r="N541" s="32"/>
      <c r="O541" s="32"/>
      <c r="P541" s="32"/>
      <c r="Q541" s="32"/>
      <c r="R541" s="32"/>
      <c r="S541" s="32"/>
      <c r="T541" s="32"/>
      <c r="U541" s="32"/>
      <c r="V541" s="32"/>
      <c r="W541" s="32"/>
      <c r="X541" s="32"/>
      <c r="Y541" s="32"/>
      <c r="Z541" s="32"/>
    </row>
    <row r="542" spans="1:26" ht="12.5" x14ac:dyDescent="0.25">
      <c r="A542" s="32"/>
      <c r="B542" s="32"/>
      <c r="C542" s="32"/>
      <c r="D542" s="32"/>
      <c r="E542" s="32"/>
      <c r="F542" s="31"/>
      <c r="G542" s="32"/>
      <c r="H542" s="32"/>
      <c r="I542" s="32"/>
      <c r="J542" s="32"/>
      <c r="K542" s="32"/>
      <c r="L542" s="32"/>
      <c r="M542" s="32"/>
      <c r="N542" s="32"/>
      <c r="O542" s="32"/>
      <c r="P542" s="32"/>
      <c r="Q542" s="32"/>
      <c r="R542" s="32"/>
      <c r="S542" s="32"/>
      <c r="T542" s="32"/>
      <c r="U542" s="32"/>
      <c r="V542" s="32"/>
      <c r="W542" s="32"/>
      <c r="X542" s="32"/>
      <c r="Y542" s="32"/>
      <c r="Z542" s="32"/>
    </row>
    <row r="543" spans="1:26" ht="12.5" x14ac:dyDescent="0.25">
      <c r="A543" s="32"/>
      <c r="B543" s="32"/>
      <c r="C543" s="32"/>
      <c r="D543" s="32"/>
      <c r="E543" s="32"/>
      <c r="F543" s="31"/>
      <c r="G543" s="32"/>
      <c r="H543" s="32"/>
      <c r="I543" s="32"/>
      <c r="J543" s="32"/>
      <c r="K543" s="32"/>
      <c r="L543" s="32"/>
      <c r="M543" s="32"/>
      <c r="N543" s="32"/>
      <c r="O543" s="32"/>
      <c r="P543" s="32"/>
      <c r="Q543" s="32"/>
      <c r="R543" s="32"/>
      <c r="S543" s="32"/>
      <c r="T543" s="32"/>
      <c r="U543" s="32"/>
      <c r="V543" s="32"/>
      <c r="W543" s="32"/>
      <c r="X543" s="32"/>
      <c r="Y543" s="32"/>
      <c r="Z543" s="32"/>
    </row>
    <row r="544" spans="1:26" ht="12.5" x14ac:dyDescent="0.25">
      <c r="A544" s="32"/>
      <c r="B544" s="32"/>
      <c r="C544" s="32"/>
      <c r="D544" s="32"/>
      <c r="E544" s="32"/>
      <c r="F544" s="31"/>
      <c r="G544" s="32"/>
      <c r="H544" s="32"/>
      <c r="I544" s="32"/>
      <c r="J544" s="32"/>
      <c r="K544" s="32"/>
      <c r="L544" s="32"/>
      <c r="M544" s="32"/>
      <c r="N544" s="32"/>
      <c r="O544" s="32"/>
      <c r="P544" s="32"/>
      <c r="Q544" s="32"/>
      <c r="R544" s="32"/>
      <c r="S544" s="32"/>
      <c r="T544" s="32"/>
      <c r="U544" s="32"/>
      <c r="V544" s="32"/>
      <c r="W544" s="32"/>
      <c r="X544" s="32"/>
      <c r="Y544" s="32"/>
      <c r="Z544" s="32"/>
    </row>
    <row r="545" spans="1:26" ht="12.5" x14ac:dyDescent="0.25">
      <c r="A545" s="32"/>
      <c r="B545" s="32"/>
      <c r="C545" s="32"/>
      <c r="D545" s="32"/>
      <c r="E545" s="32"/>
      <c r="F545" s="31"/>
      <c r="G545" s="32"/>
      <c r="H545" s="32"/>
      <c r="I545" s="32"/>
      <c r="J545" s="32"/>
      <c r="K545" s="32"/>
      <c r="L545" s="32"/>
      <c r="M545" s="32"/>
      <c r="N545" s="32"/>
      <c r="O545" s="32"/>
      <c r="P545" s="32"/>
      <c r="Q545" s="32"/>
      <c r="R545" s="32"/>
      <c r="S545" s="32"/>
      <c r="T545" s="32"/>
      <c r="U545" s="32"/>
      <c r="V545" s="32"/>
      <c r="W545" s="32"/>
      <c r="X545" s="32"/>
      <c r="Y545" s="32"/>
      <c r="Z545" s="32"/>
    </row>
    <row r="546" spans="1:26" ht="12.5" x14ac:dyDescent="0.25">
      <c r="A546" s="32"/>
      <c r="B546" s="32"/>
      <c r="C546" s="32"/>
      <c r="D546" s="32"/>
      <c r="E546" s="32"/>
      <c r="F546" s="31"/>
      <c r="G546" s="32"/>
      <c r="H546" s="32"/>
      <c r="I546" s="32"/>
      <c r="J546" s="32"/>
      <c r="K546" s="32"/>
      <c r="L546" s="32"/>
      <c r="M546" s="32"/>
      <c r="N546" s="32"/>
      <c r="O546" s="32"/>
      <c r="P546" s="32"/>
      <c r="Q546" s="32"/>
      <c r="R546" s="32"/>
      <c r="S546" s="32"/>
      <c r="T546" s="32"/>
      <c r="U546" s="32"/>
      <c r="V546" s="32"/>
      <c r="W546" s="32"/>
      <c r="X546" s="32"/>
      <c r="Y546" s="32"/>
      <c r="Z546" s="32"/>
    </row>
    <row r="547" spans="1:26" ht="12.5" x14ac:dyDescent="0.25">
      <c r="A547" s="32"/>
      <c r="B547" s="32"/>
      <c r="C547" s="32"/>
      <c r="D547" s="32"/>
      <c r="E547" s="32"/>
      <c r="F547" s="31"/>
      <c r="G547" s="32"/>
      <c r="H547" s="32"/>
      <c r="I547" s="32"/>
      <c r="J547" s="32"/>
      <c r="K547" s="32"/>
      <c r="L547" s="32"/>
      <c r="M547" s="32"/>
      <c r="N547" s="32"/>
      <c r="O547" s="32"/>
      <c r="P547" s="32"/>
      <c r="Q547" s="32"/>
      <c r="R547" s="32"/>
      <c r="S547" s="32"/>
      <c r="T547" s="32"/>
      <c r="U547" s="32"/>
      <c r="V547" s="32"/>
      <c r="W547" s="32"/>
      <c r="X547" s="32"/>
      <c r="Y547" s="32"/>
      <c r="Z547" s="32"/>
    </row>
    <row r="548" spans="1:26" ht="12.5" x14ac:dyDescent="0.25">
      <c r="A548" s="32"/>
      <c r="B548" s="32"/>
      <c r="C548" s="32"/>
      <c r="D548" s="32"/>
      <c r="E548" s="32"/>
      <c r="F548" s="31"/>
      <c r="G548" s="32"/>
      <c r="H548" s="32"/>
      <c r="I548" s="32"/>
      <c r="J548" s="32"/>
      <c r="K548" s="32"/>
      <c r="L548" s="32"/>
      <c r="M548" s="32"/>
      <c r="N548" s="32"/>
      <c r="O548" s="32"/>
      <c r="P548" s="32"/>
      <c r="Q548" s="32"/>
      <c r="R548" s="32"/>
      <c r="S548" s="32"/>
      <c r="T548" s="32"/>
      <c r="U548" s="32"/>
      <c r="V548" s="32"/>
      <c r="W548" s="32"/>
      <c r="X548" s="32"/>
      <c r="Y548" s="32"/>
      <c r="Z548" s="32"/>
    </row>
    <row r="549" spans="1:26" ht="12.5" x14ac:dyDescent="0.25">
      <c r="A549" s="32"/>
      <c r="B549" s="32"/>
      <c r="C549" s="32"/>
      <c r="D549" s="32"/>
      <c r="E549" s="32"/>
      <c r="F549" s="31"/>
      <c r="G549" s="32"/>
      <c r="H549" s="32"/>
      <c r="I549" s="32"/>
      <c r="J549" s="32"/>
      <c r="K549" s="32"/>
      <c r="L549" s="32"/>
      <c r="M549" s="32"/>
      <c r="N549" s="32"/>
      <c r="O549" s="32"/>
      <c r="P549" s="32"/>
      <c r="Q549" s="32"/>
      <c r="R549" s="32"/>
      <c r="S549" s="32"/>
      <c r="T549" s="32"/>
      <c r="U549" s="32"/>
      <c r="V549" s="32"/>
      <c r="W549" s="32"/>
      <c r="X549" s="32"/>
      <c r="Y549" s="32"/>
      <c r="Z549" s="32"/>
    </row>
    <row r="550" spans="1:26" ht="12.5" x14ac:dyDescent="0.25">
      <c r="A550" s="32"/>
      <c r="B550" s="32"/>
      <c r="C550" s="32"/>
      <c r="D550" s="32"/>
      <c r="E550" s="32"/>
      <c r="F550" s="31"/>
      <c r="G550" s="32"/>
      <c r="H550" s="32"/>
      <c r="I550" s="32"/>
      <c r="J550" s="32"/>
      <c r="K550" s="32"/>
      <c r="L550" s="32"/>
      <c r="M550" s="32"/>
      <c r="N550" s="32"/>
      <c r="O550" s="32"/>
      <c r="P550" s="32"/>
      <c r="Q550" s="32"/>
      <c r="R550" s="32"/>
      <c r="S550" s="32"/>
      <c r="T550" s="32"/>
      <c r="U550" s="32"/>
      <c r="V550" s="32"/>
      <c r="W550" s="32"/>
      <c r="X550" s="32"/>
      <c r="Y550" s="32"/>
      <c r="Z550" s="32"/>
    </row>
    <row r="551" spans="1:26" ht="12.5" x14ac:dyDescent="0.25">
      <c r="A551" s="32"/>
      <c r="B551" s="32"/>
      <c r="C551" s="32"/>
      <c r="D551" s="32"/>
      <c r="E551" s="32"/>
      <c r="F551" s="31"/>
      <c r="G551" s="32"/>
      <c r="H551" s="32"/>
      <c r="I551" s="32"/>
      <c r="J551" s="32"/>
      <c r="K551" s="32"/>
      <c r="L551" s="32"/>
      <c r="M551" s="32"/>
      <c r="N551" s="32"/>
      <c r="O551" s="32"/>
      <c r="P551" s="32"/>
      <c r="Q551" s="32"/>
      <c r="R551" s="32"/>
      <c r="S551" s="32"/>
      <c r="T551" s="32"/>
      <c r="U551" s="32"/>
      <c r="V551" s="32"/>
      <c r="W551" s="32"/>
      <c r="X551" s="32"/>
      <c r="Y551" s="32"/>
      <c r="Z551" s="32"/>
    </row>
    <row r="552" spans="1:26" ht="12.5" x14ac:dyDescent="0.25">
      <c r="A552" s="32"/>
      <c r="B552" s="32"/>
      <c r="C552" s="32"/>
      <c r="D552" s="32"/>
      <c r="E552" s="32"/>
      <c r="F552" s="31"/>
      <c r="G552" s="32"/>
      <c r="H552" s="32"/>
      <c r="I552" s="32"/>
      <c r="J552" s="32"/>
      <c r="K552" s="32"/>
      <c r="L552" s="32"/>
      <c r="M552" s="32"/>
      <c r="N552" s="32"/>
      <c r="O552" s="32"/>
      <c r="P552" s="32"/>
      <c r="Q552" s="32"/>
      <c r="R552" s="32"/>
      <c r="S552" s="32"/>
      <c r="T552" s="32"/>
      <c r="U552" s="32"/>
      <c r="V552" s="32"/>
      <c r="W552" s="32"/>
      <c r="X552" s="32"/>
      <c r="Y552" s="32"/>
      <c r="Z552" s="32"/>
    </row>
    <row r="553" spans="1:26" ht="12.5" x14ac:dyDescent="0.25">
      <c r="A553" s="32"/>
      <c r="B553" s="32"/>
      <c r="C553" s="32"/>
      <c r="D553" s="32"/>
      <c r="E553" s="32"/>
      <c r="F553" s="31"/>
      <c r="G553" s="32"/>
      <c r="H553" s="32"/>
      <c r="I553" s="32"/>
      <c r="J553" s="32"/>
      <c r="K553" s="32"/>
      <c r="L553" s="32"/>
      <c r="M553" s="32"/>
      <c r="N553" s="32"/>
      <c r="O553" s="32"/>
      <c r="P553" s="32"/>
      <c r="Q553" s="32"/>
      <c r="R553" s="32"/>
      <c r="S553" s="32"/>
      <c r="T553" s="32"/>
      <c r="U553" s="32"/>
      <c r="V553" s="32"/>
      <c r="W553" s="32"/>
      <c r="X553" s="32"/>
      <c r="Y553" s="32"/>
      <c r="Z553" s="32"/>
    </row>
    <row r="554" spans="1:26" ht="12.5" x14ac:dyDescent="0.25">
      <c r="A554" s="32"/>
      <c r="B554" s="32"/>
      <c r="C554" s="32"/>
      <c r="D554" s="32"/>
      <c r="E554" s="32"/>
      <c r="F554" s="31"/>
      <c r="G554" s="32"/>
      <c r="H554" s="32"/>
      <c r="I554" s="32"/>
      <c r="J554" s="32"/>
      <c r="K554" s="32"/>
      <c r="L554" s="32"/>
      <c r="M554" s="32"/>
      <c r="N554" s="32"/>
      <c r="O554" s="32"/>
      <c r="P554" s="32"/>
      <c r="Q554" s="32"/>
      <c r="R554" s="32"/>
      <c r="S554" s="32"/>
      <c r="T554" s="32"/>
      <c r="U554" s="32"/>
      <c r="V554" s="32"/>
      <c r="W554" s="32"/>
      <c r="X554" s="32"/>
      <c r="Y554" s="32"/>
      <c r="Z554" s="32"/>
    </row>
    <row r="555" spans="1:26" ht="12.5" x14ac:dyDescent="0.25">
      <c r="A555" s="32"/>
      <c r="B555" s="32"/>
      <c r="C555" s="32"/>
      <c r="D555" s="32"/>
      <c r="E555" s="32"/>
      <c r="F555" s="31"/>
      <c r="G555" s="32"/>
      <c r="H555" s="32"/>
      <c r="I555" s="32"/>
      <c r="J555" s="32"/>
      <c r="K555" s="32"/>
      <c r="L555" s="32"/>
      <c r="M555" s="32"/>
      <c r="N555" s="32"/>
      <c r="O555" s="32"/>
      <c r="P555" s="32"/>
      <c r="Q555" s="32"/>
      <c r="R555" s="32"/>
      <c r="S555" s="32"/>
      <c r="T555" s="32"/>
      <c r="U555" s="32"/>
      <c r="V555" s="32"/>
      <c r="W555" s="32"/>
      <c r="X555" s="32"/>
      <c r="Y555" s="32"/>
      <c r="Z555" s="32"/>
    </row>
    <row r="556" spans="1:26" ht="12.5" x14ac:dyDescent="0.25">
      <c r="A556" s="32"/>
      <c r="B556" s="32"/>
      <c r="C556" s="32"/>
      <c r="D556" s="32"/>
      <c r="E556" s="32"/>
      <c r="F556" s="31"/>
      <c r="G556" s="32"/>
      <c r="H556" s="32"/>
      <c r="I556" s="32"/>
      <c r="J556" s="32"/>
      <c r="K556" s="32"/>
      <c r="L556" s="32"/>
      <c r="M556" s="32"/>
      <c r="N556" s="32"/>
      <c r="O556" s="32"/>
      <c r="P556" s="32"/>
      <c r="Q556" s="32"/>
      <c r="R556" s="32"/>
      <c r="S556" s="32"/>
      <c r="T556" s="32"/>
      <c r="U556" s="32"/>
      <c r="V556" s="32"/>
      <c r="W556" s="32"/>
      <c r="X556" s="32"/>
      <c r="Y556" s="32"/>
      <c r="Z556" s="32"/>
    </row>
    <row r="557" spans="1:26" ht="12.5" x14ac:dyDescent="0.25">
      <c r="A557" s="32"/>
      <c r="B557" s="32"/>
      <c r="C557" s="32"/>
      <c r="D557" s="32"/>
      <c r="E557" s="32"/>
      <c r="F557" s="31"/>
      <c r="G557" s="32"/>
      <c r="H557" s="32"/>
      <c r="I557" s="32"/>
      <c r="J557" s="32"/>
      <c r="K557" s="32"/>
      <c r="L557" s="32"/>
      <c r="M557" s="32"/>
      <c r="N557" s="32"/>
      <c r="O557" s="32"/>
      <c r="P557" s="32"/>
      <c r="Q557" s="32"/>
      <c r="R557" s="32"/>
      <c r="S557" s="32"/>
      <c r="T557" s="32"/>
      <c r="U557" s="32"/>
      <c r="V557" s="32"/>
      <c r="W557" s="32"/>
      <c r="X557" s="32"/>
      <c r="Y557" s="32"/>
      <c r="Z557" s="32"/>
    </row>
    <row r="558" spans="1:26" ht="12.5" x14ac:dyDescent="0.25">
      <c r="A558" s="32"/>
      <c r="B558" s="32"/>
      <c r="C558" s="32"/>
      <c r="D558" s="32"/>
      <c r="E558" s="32"/>
      <c r="F558" s="31"/>
      <c r="G558" s="32"/>
      <c r="H558" s="32"/>
      <c r="I558" s="32"/>
      <c r="J558" s="32"/>
      <c r="K558" s="32"/>
      <c r="L558" s="32"/>
      <c r="M558" s="32"/>
      <c r="N558" s="32"/>
      <c r="O558" s="32"/>
      <c r="P558" s="32"/>
      <c r="Q558" s="32"/>
      <c r="R558" s="32"/>
      <c r="S558" s="32"/>
      <c r="T558" s="32"/>
      <c r="U558" s="32"/>
      <c r="V558" s="32"/>
      <c r="W558" s="32"/>
      <c r="X558" s="32"/>
      <c r="Y558" s="32"/>
      <c r="Z558" s="32"/>
    </row>
    <row r="559" spans="1:26" ht="12.5" x14ac:dyDescent="0.25">
      <c r="A559" s="32"/>
      <c r="B559" s="32"/>
      <c r="C559" s="32"/>
      <c r="D559" s="32"/>
      <c r="E559" s="32"/>
      <c r="F559" s="31"/>
      <c r="G559" s="32"/>
      <c r="H559" s="32"/>
      <c r="I559" s="32"/>
      <c r="J559" s="32"/>
      <c r="K559" s="32"/>
      <c r="L559" s="32"/>
      <c r="M559" s="32"/>
      <c r="N559" s="32"/>
      <c r="O559" s="32"/>
      <c r="P559" s="32"/>
      <c r="Q559" s="32"/>
      <c r="R559" s="32"/>
      <c r="S559" s="32"/>
      <c r="T559" s="32"/>
      <c r="U559" s="32"/>
      <c r="V559" s="32"/>
      <c r="W559" s="32"/>
      <c r="X559" s="32"/>
      <c r="Y559" s="32"/>
      <c r="Z559" s="32"/>
    </row>
    <row r="560" spans="1:26" ht="12.5" x14ac:dyDescent="0.25">
      <c r="A560" s="32"/>
      <c r="B560" s="32"/>
      <c r="C560" s="32"/>
      <c r="D560" s="32"/>
      <c r="E560" s="32"/>
      <c r="F560" s="31"/>
      <c r="G560" s="32"/>
      <c r="H560" s="32"/>
      <c r="I560" s="32"/>
      <c r="J560" s="32"/>
      <c r="K560" s="32"/>
      <c r="L560" s="32"/>
      <c r="M560" s="32"/>
      <c r="N560" s="32"/>
      <c r="O560" s="32"/>
      <c r="P560" s="32"/>
      <c r="Q560" s="32"/>
      <c r="R560" s="32"/>
      <c r="S560" s="32"/>
      <c r="T560" s="32"/>
      <c r="U560" s="32"/>
      <c r="V560" s="32"/>
      <c r="W560" s="32"/>
      <c r="X560" s="32"/>
      <c r="Y560" s="32"/>
      <c r="Z560" s="32"/>
    </row>
    <row r="561" spans="1:26" ht="12.5" x14ac:dyDescent="0.25">
      <c r="A561" s="32"/>
      <c r="B561" s="32"/>
      <c r="C561" s="32"/>
      <c r="D561" s="32"/>
      <c r="E561" s="32"/>
      <c r="F561" s="31"/>
      <c r="G561" s="32"/>
      <c r="H561" s="32"/>
      <c r="I561" s="32"/>
      <c r="J561" s="32"/>
      <c r="K561" s="32"/>
      <c r="L561" s="32"/>
      <c r="M561" s="32"/>
      <c r="N561" s="32"/>
      <c r="O561" s="32"/>
      <c r="P561" s="32"/>
      <c r="Q561" s="32"/>
      <c r="R561" s="32"/>
      <c r="S561" s="32"/>
      <c r="T561" s="32"/>
      <c r="U561" s="32"/>
      <c r="V561" s="32"/>
      <c r="W561" s="32"/>
      <c r="X561" s="32"/>
      <c r="Y561" s="32"/>
      <c r="Z561" s="32"/>
    </row>
    <row r="562" spans="1:26" ht="12.5" x14ac:dyDescent="0.25">
      <c r="A562" s="32"/>
      <c r="B562" s="32"/>
      <c r="C562" s="32"/>
      <c r="D562" s="32"/>
      <c r="E562" s="32"/>
      <c r="F562" s="31"/>
      <c r="G562" s="32"/>
      <c r="H562" s="32"/>
      <c r="I562" s="32"/>
      <c r="J562" s="32"/>
      <c r="K562" s="32"/>
      <c r="L562" s="32"/>
      <c r="M562" s="32"/>
      <c r="N562" s="32"/>
      <c r="O562" s="32"/>
      <c r="P562" s="32"/>
      <c r="Q562" s="32"/>
      <c r="R562" s="32"/>
      <c r="S562" s="32"/>
      <c r="T562" s="32"/>
      <c r="U562" s="32"/>
      <c r="V562" s="32"/>
      <c r="W562" s="32"/>
      <c r="X562" s="32"/>
      <c r="Y562" s="32"/>
      <c r="Z562" s="32"/>
    </row>
    <row r="563" spans="1:26" ht="12.5" x14ac:dyDescent="0.25">
      <c r="A563" s="32"/>
      <c r="B563" s="32"/>
      <c r="C563" s="32"/>
      <c r="D563" s="32"/>
      <c r="E563" s="32"/>
      <c r="F563" s="31"/>
      <c r="G563" s="32"/>
      <c r="H563" s="32"/>
      <c r="I563" s="32"/>
      <c r="J563" s="32"/>
      <c r="K563" s="32"/>
      <c r="L563" s="32"/>
      <c r="M563" s="32"/>
      <c r="N563" s="32"/>
      <c r="O563" s="32"/>
      <c r="P563" s="32"/>
      <c r="Q563" s="32"/>
      <c r="R563" s="32"/>
      <c r="S563" s="32"/>
      <c r="T563" s="32"/>
      <c r="U563" s="32"/>
      <c r="V563" s="32"/>
      <c r="W563" s="32"/>
      <c r="X563" s="32"/>
      <c r="Y563" s="32"/>
      <c r="Z563" s="32"/>
    </row>
    <row r="564" spans="1:26" ht="12.5" x14ac:dyDescent="0.25">
      <c r="A564" s="32"/>
      <c r="B564" s="32"/>
      <c r="C564" s="32"/>
      <c r="D564" s="32"/>
      <c r="E564" s="32"/>
      <c r="F564" s="31"/>
      <c r="G564" s="32"/>
      <c r="H564" s="32"/>
      <c r="I564" s="32"/>
      <c r="J564" s="32"/>
      <c r="K564" s="32"/>
      <c r="L564" s="32"/>
      <c r="M564" s="32"/>
      <c r="N564" s="32"/>
      <c r="O564" s="32"/>
      <c r="P564" s="32"/>
      <c r="Q564" s="32"/>
      <c r="R564" s="32"/>
      <c r="S564" s="32"/>
      <c r="T564" s="32"/>
      <c r="U564" s="32"/>
      <c r="V564" s="32"/>
      <c r="W564" s="32"/>
      <c r="X564" s="32"/>
      <c r="Y564" s="32"/>
      <c r="Z564" s="32"/>
    </row>
    <row r="565" spans="1:26" ht="12.5" x14ac:dyDescent="0.25">
      <c r="A565" s="32"/>
      <c r="B565" s="32"/>
      <c r="C565" s="32"/>
      <c r="D565" s="32"/>
      <c r="E565" s="32"/>
      <c r="F565" s="31"/>
      <c r="G565" s="32"/>
      <c r="H565" s="32"/>
      <c r="I565" s="32"/>
      <c r="J565" s="32"/>
      <c r="K565" s="32"/>
      <c r="L565" s="32"/>
      <c r="M565" s="32"/>
      <c r="N565" s="32"/>
      <c r="O565" s="32"/>
      <c r="P565" s="32"/>
      <c r="Q565" s="32"/>
      <c r="R565" s="32"/>
      <c r="S565" s="32"/>
      <c r="T565" s="32"/>
      <c r="U565" s="32"/>
      <c r="V565" s="32"/>
      <c r="W565" s="32"/>
      <c r="X565" s="32"/>
      <c r="Y565" s="32"/>
      <c r="Z565" s="32"/>
    </row>
    <row r="566" spans="1:26" ht="12.5" x14ac:dyDescent="0.25">
      <c r="A566" s="32"/>
      <c r="B566" s="32"/>
      <c r="C566" s="32"/>
      <c r="D566" s="32"/>
      <c r="E566" s="32"/>
      <c r="F566" s="31"/>
      <c r="G566" s="32"/>
      <c r="H566" s="32"/>
      <c r="I566" s="32"/>
      <c r="J566" s="32"/>
      <c r="K566" s="32"/>
      <c r="L566" s="32"/>
      <c r="M566" s="32"/>
      <c r="N566" s="32"/>
      <c r="O566" s="32"/>
      <c r="P566" s="32"/>
      <c r="Q566" s="32"/>
      <c r="R566" s="32"/>
      <c r="S566" s="32"/>
      <c r="T566" s="32"/>
      <c r="U566" s="32"/>
      <c r="V566" s="32"/>
      <c r="W566" s="32"/>
      <c r="X566" s="32"/>
      <c r="Y566" s="32"/>
      <c r="Z566" s="32"/>
    </row>
    <row r="567" spans="1:26" ht="12.5" x14ac:dyDescent="0.25">
      <c r="A567" s="32"/>
      <c r="B567" s="32"/>
      <c r="C567" s="32"/>
      <c r="D567" s="32"/>
      <c r="E567" s="32"/>
      <c r="F567" s="31"/>
      <c r="G567" s="32"/>
      <c r="H567" s="32"/>
      <c r="I567" s="32"/>
      <c r="J567" s="32"/>
      <c r="K567" s="32"/>
      <c r="L567" s="32"/>
      <c r="M567" s="32"/>
      <c r="N567" s="32"/>
      <c r="O567" s="32"/>
      <c r="P567" s="32"/>
      <c r="Q567" s="32"/>
      <c r="R567" s="32"/>
      <c r="S567" s="32"/>
      <c r="T567" s="32"/>
      <c r="U567" s="32"/>
      <c r="V567" s="32"/>
      <c r="W567" s="32"/>
      <c r="X567" s="32"/>
      <c r="Y567" s="32"/>
      <c r="Z567" s="32"/>
    </row>
    <row r="568" spans="1:26" ht="12.5" x14ac:dyDescent="0.25">
      <c r="A568" s="32"/>
      <c r="B568" s="32"/>
      <c r="C568" s="32"/>
      <c r="D568" s="32"/>
      <c r="E568" s="32"/>
      <c r="F568" s="31"/>
      <c r="G568" s="32"/>
      <c r="H568" s="32"/>
      <c r="I568" s="32"/>
      <c r="J568" s="32"/>
      <c r="K568" s="32"/>
      <c r="L568" s="32"/>
      <c r="M568" s="32"/>
      <c r="N568" s="32"/>
      <c r="O568" s="32"/>
      <c r="P568" s="32"/>
      <c r="Q568" s="32"/>
      <c r="R568" s="32"/>
      <c r="S568" s="32"/>
      <c r="T568" s="32"/>
      <c r="U568" s="32"/>
      <c r="V568" s="32"/>
      <c r="W568" s="32"/>
      <c r="X568" s="32"/>
      <c r="Y568" s="32"/>
      <c r="Z568" s="32"/>
    </row>
    <row r="569" spans="1:26" ht="12.5" x14ac:dyDescent="0.25">
      <c r="A569" s="32"/>
      <c r="B569" s="32"/>
      <c r="C569" s="32"/>
      <c r="D569" s="32"/>
      <c r="E569" s="32"/>
      <c r="F569" s="31"/>
      <c r="G569" s="32"/>
      <c r="H569" s="32"/>
      <c r="I569" s="32"/>
      <c r="J569" s="32"/>
      <c r="K569" s="32"/>
      <c r="L569" s="32"/>
      <c r="M569" s="32"/>
      <c r="N569" s="32"/>
      <c r="O569" s="32"/>
      <c r="P569" s="32"/>
      <c r="Q569" s="32"/>
      <c r="R569" s="32"/>
      <c r="S569" s="32"/>
      <c r="T569" s="32"/>
      <c r="U569" s="32"/>
      <c r="V569" s="32"/>
      <c r="W569" s="32"/>
      <c r="X569" s="32"/>
      <c r="Y569" s="32"/>
      <c r="Z569" s="32"/>
    </row>
    <row r="570" spans="1:26" ht="12.5" x14ac:dyDescent="0.25">
      <c r="A570" s="32"/>
      <c r="B570" s="32"/>
      <c r="C570" s="32"/>
      <c r="D570" s="32"/>
      <c r="E570" s="32"/>
      <c r="F570" s="31"/>
      <c r="G570" s="32"/>
      <c r="H570" s="32"/>
      <c r="I570" s="32"/>
      <c r="J570" s="32"/>
      <c r="K570" s="32"/>
      <c r="L570" s="32"/>
      <c r="M570" s="32"/>
      <c r="N570" s="32"/>
      <c r="O570" s="32"/>
      <c r="P570" s="32"/>
      <c r="Q570" s="32"/>
      <c r="R570" s="32"/>
      <c r="S570" s="32"/>
      <c r="T570" s="32"/>
      <c r="U570" s="32"/>
      <c r="V570" s="32"/>
      <c r="W570" s="32"/>
      <c r="X570" s="32"/>
      <c r="Y570" s="32"/>
      <c r="Z570" s="32"/>
    </row>
    <row r="571" spans="1:26" ht="12.5" x14ac:dyDescent="0.25">
      <c r="A571" s="32"/>
      <c r="B571" s="32"/>
      <c r="C571" s="32"/>
      <c r="D571" s="32"/>
      <c r="E571" s="32"/>
      <c r="F571" s="31"/>
      <c r="G571" s="32"/>
      <c r="H571" s="32"/>
      <c r="I571" s="32"/>
      <c r="J571" s="32"/>
      <c r="K571" s="32"/>
      <c r="L571" s="32"/>
      <c r="M571" s="32"/>
      <c r="N571" s="32"/>
      <c r="O571" s="32"/>
      <c r="P571" s="32"/>
      <c r="Q571" s="32"/>
      <c r="R571" s="32"/>
      <c r="S571" s="32"/>
      <c r="T571" s="32"/>
      <c r="U571" s="32"/>
      <c r="V571" s="32"/>
      <c r="W571" s="32"/>
      <c r="X571" s="32"/>
      <c r="Y571" s="32"/>
      <c r="Z571" s="32"/>
    </row>
    <row r="572" spans="1:26" ht="12.5" x14ac:dyDescent="0.25">
      <c r="A572" s="32"/>
      <c r="B572" s="32"/>
      <c r="C572" s="32"/>
      <c r="D572" s="32"/>
      <c r="E572" s="32"/>
      <c r="F572" s="31"/>
      <c r="G572" s="32"/>
      <c r="H572" s="32"/>
      <c r="I572" s="32"/>
      <c r="J572" s="32"/>
      <c r="K572" s="32"/>
      <c r="L572" s="32"/>
      <c r="M572" s="32"/>
      <c r="N572" s="32"/>
      <c r="O572" s="32"/>
      <c r="P572" s="32"/>
      <c r="Q572" s="32"/>
      <c r="R572" s="32"/>
      <c r="S572" s="32"/>
      <c r="T572" s="32"/>
      <c r="U572" s="32"/>
      <c r="V572" s="32"/>
      <c r="W572" s="32"/>
      <c r="X572" s="32"/>
      <c r="Y572" s="32"/>
      <c r="Z572" s="32"/>
    </row>
    <row r="573" spans="1:26" ht="12.5" x14ac:dyDescent="0.25">
      <c r="A573" s="32"/>
      <c r="B573" s="32"/>
      <c r="C573" s="32"/>
      <c r="D573" s="32"/>
      <c r="E573" s="32"/>
      <c r="F573" s="31"/>
      <c r="G573" s="32"/>
      <c r="H573" s="32"/>
      <c r="I573" s="32"/>
      <c r="J573" s="32"/>
      <c r="K573" s="32"/>
      <c r="L573" s="32"/>
      <c r="M573" s="32"/>
      <c r="N573" s="32"/>
      <c r="O573" s="32"/>
      <c r="P573" s="32"/>
      <c r="Q573" s="32"/>
      <c r="R573" s="32"/>
      <c r="S573" s="32"/>
      <c r="T573" s="32"/>
      <c r="U573" s="32"/>
      <c r="V573" s="32"/>
      <c r="W573" s="32"/>
      <c r="X573" s="32"/>
      <c r="Y573" s="32"/>
      <c r="Z573" s="32"/>
    </row>
    <row r="574" spans="1:26" ht="12.5" x14ac:dyDescent="0.25">
      <c r="A574" s="32"/>
      <c r="B574" s="32"/>
      <c r="C574" s="32"/>
      <c r="D574" s="32"/>
      <c r="E574" s="32"/>
      <c r="F574" s="31"/>
      <c r="G574" s="32"/>
      <c r="H574" s="32"/>
      <c r="I574" s="32"/>
      <c r="J574" s="32"/>
      <c r="K574" s="32"/>
      <c r="L574" s="32"/>
      <c r="M574" s="32"/>
      <c r="N574" s="32"/>
      <c r="O574" s="32"/>
      <c r="P574" s="32"/>
      <c r="Q574" s="32"/>
      <c r="R574" s="32"/>
      <c r="S574" s="32"/>
      <c r="T574" s="32"/>
      <c r="U574" s="32"/>
      <c r="V574" s="32"/>
      <c r="W574" s="32"/>
      <c r="X574" s="32"/>
      <c r="Y574" s="32"/>
      <c r="Z574" s="32"/>
    </row>
    <row r="575" spans="1:26" ht="12.5" x14ac:dyDescent="0.25">
      <c r="A575" s="32"/>
      <c r="B575" s="32"/>
      <c r="C575" s="32"/>
      <c r="D575" s="32"/>
      <c r="E575" s="32"/>
      <c r="F575" s="31"/>
      <c r="G575" s="32"/>
      <c r="H575" s="32"/>
      <c r="I575" s="32"/>
      <c r="J575" s="32"/>
      <c r="K575" s="32"/>
      <c r="L575" s="32"/>
      <c r="M575" s="32"/>
      <c r="N575" s="32"/>
      <c r="O575" s="32"/>
      <c r="P575" s="32"/>
      <c r="Q575" s="32"/>
      <c r="R575" s="32"/>
      <c r="S575" s="32"/>
      <c r="T575" s="32"/>
      <c r="U575" s="32"/>
      <c r="V575" s="32"/>
      <c r="W575" s="32"/>
      <c r="X575" s="32"/>
      <c r="Y575" s="32"/>
      <c r="Z575" s="32"/>
    </row>
    <row r="576" spans="1:26" ht="12.5" x14ac:dyDescent="0.25">
      <c r="A576" s="32"/>
      <c r="B576" s="32"/>
      <c r="C576" s="32"/>
      <c r="D576" s="32"/>
      <c r="E576" s="32"/>
      <c r="F576" s="31"/>
      <c r="G576" s="32"/>
      <c r="H576" s="32"/>
      <c r="I576" s="32"/>
      <c r="J576" s="32"/>
      <c r="K576" s="32"/>
      <c r="L576" s="32"/>
      <c r="M576" s="32"/>
      <c r="N576" s="32"/>
      <c r="O576" s="32"/>
      <c r="P576" s="32"/>
      <c r="Q576" s="32"/>
      <c r="R576" s="32"/>
      <c r="S576" s="32"/>
      <c r="T576" s="32"/>
      <c r="U576" s="32"/>
      <c r="V576" s="32"/>
      <c r="W576" s="32"/>
      <c r="X576" s="32"/>
      <c r="Y576" s="32"/>
      <c r="Z576" s="32"/>
    </row>
    <row r="577" spans="1:26" ht="12.5" x14ac:dyDescent="0.25">
      <c r="A577" s="32"/>
      <c r="B577" s="32"/>
      <c r="C577" s="32"/>
      <c r="D577" s="32"/>
      <c r="E577" s="32"/>
      <c r="F577" s="31"/>
      <c r="G577" s="32"/>
      <c r="H577" s="32"/>
      <c r="I577" s="32"/>
      <c r="J577" s="32"/>
      <c r="K577" s="32"/>
      <c r="L577" s="32"/>
      <c r="M577" s="32"/>
      <c r="N577" s="32"/>
      <c r="O577" s="32"/>
      <c r="P577" s="32"/>
      <c r="Q577" s="32"/>
      <c r="R577" s="32"/>
      <c r="S577" s="32"/>
      <c r="T577" s="32"/>
      <c r="U577" s="32"/>
      <c r="V577" s="32"/>
      <c r="W577" s="32"/>
      <c r="X577" s="32"/>
      <c r="Y577" s="32"/>
      <c r="Z577" s="32"/>
    </row>
    <row r="578" spans="1:26" ht="12.5" x14ac:dyDescent="0.25">
      <c r="A578" s="32"/>
      <c r="B578" s="32"/>
      <c r="C578" s="32"/>
      <c r="D578" s="32"/>
      <c r="E578" s="32"/>
      <c r="F578" s="31"/>
      <c r="G578" s="32"/>
      <c r="H578" s="32"/>
      <c r="I578" s="32"/>
      <c r="J578" s="32"/>
      <c r="K578" s="32"/>
      <c r="L578" s="32"/>
      <c r="M578" s="32"/>
      <c r="N578" s="32"/>
      <c r="O578" s="32"/>
      <c r="P578" s="32"/>
      <c r="Q578" s="32"/>
      <c r="R578" s="32"/>
      <c r="S578" s="32"/>
      <c r="T578" s="32"/>
      <c r="U578" s="32"/>
      <c r="V578" s="32"/>
      <c r="W578" s="32"/>
      <c r="X578" s="32"/>
      <c r="Y578" s="32"/>
      <c r="Z578" s="32"/>
    </row>
    <row r="579" spans="1:26" ht="12.5" x14ac:dyDescent="0.25">
      <c r="A579" s="32"/>
      <c r="B579" s="32"/>
      <c r="C579" s="32"/>
      <c r="D579" s="32"/>
      <c r="E579" s="32"/>
      <c r="F579" s="31"/>
      <c r="G579" s="32"/>
      <c r="H579" s="32"/>
      <c r="I579" s="32"/>
      <c r="J579" s="32"/>
      <c r="K579" s="32"/>
      <c r="L579" s="32"/>
      <c r="M579" s="32"/>
      <c r="N579" s="32"/>
      <c r="O579" s="32"/>
      <c r="P579" s="32"/>
      <c r="Q579" s="32"/>
      <c r="R579" s="32"/>
      <c r="S579" s="32"/>
      <c r="T579" s="32"/>
      <c r="U579" s="32"/>
      <c r="V579" s="32"/>
      <c r="W579" s="32"/>
      <c r="X579" s="32"/>
      <c r="Y579" s="32"/>
      <c r="Z579" s="32"/>
    </row>
    <row r="580" spans="1:26" ht="12.5" x14ac:dyDescent="0.25">
      <c r="A580" s="32"/>
      <c r="B580" s="32"/>
      <c r="C580" s="32"/>
      <c r="D580" s="32"/>
      <c r="E580" s="32"/>
      <c r="F580" s="31"/>
      <c r="G580" s="32"/>
      <c r="H580" s="32"/>
      <c r="I580" s="32"/>
      <c r="J580" s="32"/>
      <c r="K580" s="32"/>
      <c r="L580" s="32"/>
      <c r="M580" s="32"/>
      <c r="N580" s="32"/>
      <c r="O580" s="32"/>
      <c r="P580" s="32"/>
      <c r="Q580" s="32"/>
      <c r="R580" s="32"/>
      <c r="S580" s="32"/>
      <c r="T580" s="32"/>
      <c r="U580" s="32"/>
      <c r="V580" s="32"/>
      <c r="W580" s="32"/>
      <c r="X580" s="32"/>
      <c r="Y580" s="32"/>
      <c r="Z580" s="32"/>
    </row>
    <row r="581" spans="1:26" ht="12.5" x14ac:dyDescent="0.25">
      <c r="A581" s="32"/>
      <c r="B581" s="32"/>
      <c r="C581" s="32"/>
      <c r="D581" s="32"/>
      <c r="E581" s="32"/>
      <c r="F581" s="31"/>
      <c r="G581" s="32"/>
      <c r="H581" s="32"/>
      <c r="I581" s="32"/>
      <c r="J581" s="32"/>
      <c r="K581" s="32"/>
      <c r="L581" s="32"/>
      <c r="M581" s="32"/>
      <c r="N581" s="32"/>
      <c r="O581" s="32"/>
      <c r="P581" s="32"/>
      <c r="Q581" s="32"/>
      <c r="R581" s="32"/>
      <c r="S581" s="32"/>
      <c r="T581" s="32"/>
      <c r="U581" s="32"/>
      <c r="V581" s="32"/>
      <c r="W581" s="32"/>
      <c r="X581" s="32"/>
      <c r="Y581" s="32"/>
      <c r="Z581" s="32"/>
    </row>
    <row r="582" spans="1:26" ht="12.5" x14ac:dyDescent="0.25">
      <c r="A582" s="32"/>
      <c r="B582" s="32"/>
      <c r="C582" s="32"/>
      <c r="D582" s="32"/>
      <c r="E582" s="32"/>
      <c r="F582" s="31"/>
      <c r="G582" s="32"/>
      <c r="H582" s="32"/>
      <c r="I582" s="32"/>
      <c r="J582" s="32"/>
      <c r="K582" s="32"/>
      <c r="L582" s="32"/>
      <c r="M582" s="32"/>
      <c r="N582" s="32"/>
      <c r="O582" s="32"/>
      <c r="P582" s="32"/>
      <c r="Q582" s="32"/>
      <c r="R582" s="32"/>
      <c r="S582" s="32"/>
      <c r="T582" s="32"/>
      <c r="U582" s="32"/>
      <c r="V582" s="32"/>
      <c r="W582" s="32"/>
      <c r="X582" s="32"/>
      <c r="Y582" s="32"/>
      <c r="Z582" s="32"/>
    </row>
    <row r="583" spans="1:26" ht="12.5" x14ac:dyDescent="0.25">
      <c r="A583" s="32"/>
      <c r="B583" s="32"/>
      <c r="C583" s="32"/>
      <c r="D583" s="32"/>
      <c r="E583" s="32"/>
      <c r="F583" s="31"/>
      <c r="G583" s="32"/>
      <c r="H583" s="32"/>
      <c r="I583" s="32"/>
      <c r="J583" s="32"/>
      <c r="K583" s="32"/>
      <c r="L583" s="32"/>
      <c r="M583" s="32"/>
      <c r="N583" s="32"/>
      <c r="O583" s="32"/>
      <c r="P583" s="32"/>
      <c r="Q583" s="32"/>
      <c r="R583" s="32"/>
      <c r="S583" s="32"/>
      <c r="T583" s="32"/>
      <c r="U583" s="32"/>
      <c r="V583" s="32"/>
      <c r="W583" s="32"/>
      <c r="X583" s="32"/>
      <c r="Y583" s="32"/>
      <c r="Z583" s="32"/>
    </row>
    <row r="584" spans="1:26" ht="12.5" x14ac:dyDescent="0.25">
      <c r="A584" s="32"/>
      <c r="B584" s="32"/>
      <c r="C584" s="32"/>
      <c r="D584" s="32"/>
      <c r="E584" s="32"/>
      <c r="F584" s="31"/>
      <c r="G584" s="32"/>
      <c r="H584" s="32"/>
      <c r="I584" s="32"/>
      <c r="J584" s="32"/>
      <c r="K584" s="32"/>
      <c r="L584" s="32"/>
      <c r="M584" s="32"/>
      <c r="N584" s="32"/>
      <c r="O584" s="32"/>
      <c r="P584" s="32"/>
      <c r="Q584" s="32"/>
      <c r="R584" s="32"/>
      <c r="S584" s="32"/>
      <c r="T584" s="32"/>
      <c r="U584" s="32"/>
      <c r="V584" s="32"/>
      <c r="W584" s="32"/>
      <c r="X584" s="32"/>
      <c r="Y584" s="32"/>
      <c r="Z584" s="32"/>
    </row>
    <row r="585" spans="1:26" ht="12.5" x14ac:dyDescent="0.25">
      <c r="A585" s="32"/>
      <c r="B585" s="32"/>
      <c r="C585" s="32"/>
      <c r="D585" s="32"/>
      <c r="E585" s="32"/>
      <c r="F585" s="31"/>
      <c r="G585" s="32"/>
      <c r="H585" s="32"/>
      <c r="I585" s="32"/>
      <c r="J585" s="32"/>
      <c r="K585" s="32"/>
      <c r="L585" s="32"/>
      <c r="M585" s="32"/>
      <c r="N585" s="32"/>
      <c r="O585" s="32"/>
      <c r="P585" s="32"/>
      <c r="Q585" s="32"/>
      <c r="R585" s="32"/>
      <c r="S585" s="32"/>
      <c r="T585" s="32"/>
      <c r="U585" s="32"/>
      <c r="V585" s="32"/>
      <c r="W585" s="32"/>
      <c r="X585" s="32"/>
      <c r="Y585" s="32"/>
      <c r="Z585" s="32"/>
    </row>
    <row r="586" spans="1:26" ht="12.5" x14ac:dyDescent="0.25">
      <c r="A586" s="32"/>
      <c r="B586" s="32"/>
      <c r="C586" s="32"/>
      <c r="D586" s="32"/>
      <c r="E586" s="32"/>
      <c r="F586" s="31"/>
      <c r="G586" s="32"/>
      <c r="H586" s="32"/>
      <c r="I586" s="32"/>
      <c r="J586" s="32"/>
      <c r="K586" s="32"/>
      <c r="L586" s="32"/>
      <c r="M586" s="32"/>
      <c r="N586" s="32"/>
      <c r="O586" s="32"/>
      <c r="P586" s="32"/>
      <c r="Q586" s="32"/>
      <c r="R586" s="32"/>
      <c r="S586" s="32"/>
      <c r="T586" s="32"/>
      <c r="U586" s="32"/>
      <c r="V586" s="32"/>
      <c r="W586" s="32"/>
      <c r="X586" s="32"/>
      <c r="Y586" s="32"/>
      <c r="Z586" s="32"/>
    </row>
    <row r="587" spans="1:26" ht="12.5" x14ac:dyDescent="0.25">
      <c r="A587" s="32"/>
      <c r="B587" s="32"/>
      <c r="C587" s="32"/>
      <c r="D587" s="32"/>
      <c r="E587" s="32"/>
      <c r="F587" s="31"/>
      <c r="G587" s="32"/>
      <c r="H587" s="32"/>
      <c r="I587" s="32"/>
      <c r="J587" s="32"/>
      <c r="K587" s="32"/>
      <c r="L587" s="32"/>
      <c r="M587" s="32"/>
      <c r="N587" s="32"/>
      <c r="O587" s="32"/>
      <c r="P587" s="32"/>
      <c r="Q587" s="32"/>
      <c r="R587" s="32"/>
      <c r="S587" s="32"/>
      <c r="T587" s="32"/>
      <c r="U587" s="32"/>
      <c r="V587" s="32"/>
      <c r="W587" s="32"/>
      <c r="X587" s="32"/>
      <c r="Y587" s="32"/>
      <c r="Z587" s="32"/>
    </row>
    <row r="588" spans="1:26" ht="12.5" x14ac:dyDescent="0.25">
      <c r="A588" s="32"/>
      <c r="B588" s="32"/>
      <c r="C588" s="32"/>
      <c r="D588" s="32"/>
      <c r="E588" s="32"/>
      <c r="F588" s="31"/>
      <c r="G588" s="32"/>
      <c r="H588" s="32"/>
      <c r="I588" s="32"/>
      <c r="J588" s="32"/>
      <c r="K588" s="32"/>
      <c r="L588" s="32"/>
      <c r="M588" s="32"/>
      <c r="N588" s="32"/>
      <c r="O588" s="32"/>
      <c r="P588" s="32"/>
      <c r="Q588" s="32"/>
      <c r="R588" s="32"/>
      <c r="S588" s="32"/>
      <c r="T588" s="32"/>
      <c r="U588" s="32"/>
      <c r="V588" s="32"/>
      <c r="W588" s="32"/>
      <c r="X588" s="32"/>
      <c r="Y588" s="32"/>
      <c r="Z588" s="32"/>
    </row>
    <row r="589" spans="1:26" ht="12.5" x14ac:dyDescent="0.25">
      <c r="A589" s="32"/>
      <c r="B589" s="32"/>
      <c r="C589" s="32"/>
      <c r="D589" s="32"/>
      <c r="E589" s="32"/>
      <c r="F589" s="31"/>
      <c r="G589" s="32"/>
      <c r="H589" s="32"/>
      <c r="I589" s="32"/>
      <c r="J589" s="32"/>
      <c r="K589" s="32"/>
      <c r="L589" s="32"/>
      <c r="M589" s="32"/>
      <c r="N589" s="32"/>
      <c r="O589" s="32"/>
      <c r="P589" s="32"/>
      <c r="Q589" s="32"/>
      <c r="R589" s="32"/>
      <c r="S589" s="32"/>
      <c r="T589" s="32"/>
      <c r="U589" s="32"/>
      <c r="V589" s="32"/>
      <c r="W589" s="32"/>
      <c r="X589" s="32"/>
      <c r="Y589" s="32"/>
      <c r="Z589" s="32"/>
    </row>
    <row r="590" spans="1:26" ht="12.5" x14ac:dyDescent="0.25">
      <c r="A590" s="32"/>
      <c r="B590" s="32"/>
      <c r="C590" s="32"/>
      <c r="D590" s="32"/>
      <c r="E590" s="32"/>
      <c r="F590" s="31"/>
      <c r="G590" s="32"/>
      <c r="H590" s="32"/>
      <c r="I590" s="32"/>
      <c r="J590" s="32"/>
      <c r="K590" s="32"/>
      <c r="L590" s="32"/>
      <c r="M590" s="32"/>
      <c r="N590" s="32"/>
      <c r="O590" s="32"/>
      <c r="P590" s="32"/>
      <c r="Q590" s="32"/>
      <c r="R590" s="32"/>
      <c r="S590" s="32"/>
      <c r="T590" s="32"/>
      <c r="U590" s="32"/>
      <c r="V590" s="32"/>
      <c r="W590" s="32"/>
      <c r="X590" s="32"/>
      <c r="Y590" s="32"/>
      <c r="Z590" s="32"/>
    </row>
    <row r="591" spans="1:26" ht="12.5" x14ac:dyDescent="0.25">
      <c r="A591" s="32"/>
      <c r="B591" s="32"/>
      <c r="C591" s="32"/>
      <c r="D591" s="32"/>
      <c r="E591" s="32"/>
      <c r="F591" s="31"/>
      <c r="G591" s="32"/>
      <c r="H591" s="32"/>
      <c r="I591" s="32"/>
      <c r="J591" s="32"/>
      <c r="K591" s="32"/>
      <c r="L591" s="32"/>
      <c r="M591" s="32"/>
      <c r="N591" s="32"/>
      <c r="O591" s="32"/>
      <c r="P591" s="32"/>
      <c r="Q591" s="32"/>
      <c r="R591" s="32"/>
      <c r="S591" s="32"/>
      <c r="T591" s="32"/>
      <c r="U591" s="32"/>
      <c r="V591" s="32"/>
      <c r="W591" s="32"/>
      <c r="X591" s="32"/>
      <c r="Y591" s="32"/>
      <c r="Z591" s="32"/>
    </row>
    <row r="592" spans="1:26" ht="12.5" x14ac:dyDescent="0.25">
      <c r="A592" s="32"/>
      <c r="B592" s="32"/>
      <c r="C592" s="32"/>
      <c r="D592" s="32"/>
      <c r="E592" s="32"/>
      <c r="F592" s="31"/>
      <c r="G592" s="32"/>
      <c r="H592" s="32"/>
      <c r="I592" s="32"/>
      <c r="J592" s="32"/>
      <c r="K592" s="32"/>
      <c r="L592" s="32"/>
      <c r="M592" s="32"/>
      <c r="N592" s="32"/>
      <c r="O592" s="32"/>
      <c r="P592" s="32"/>
      <c r="Q592" s="32"/>
      <c r="R592" s="32"/>
      <c r="S592" s="32"/>
      <c r="T592" s="32"/>
      <c r="U592" s="32"/>
      <c r="V592" s="32"/>
      <c r="W592" s="32"/>
      <c r="X592" s="32"/>
      <c r="Y592" s="32"/>
      <c r="Z592" s="32"/>
    </row>
    <row r="593" spans="1:26" ht="12.5" x14ac:dyDescent="0.25">
      <c r="A593" s="32"/>
      <c r="B593" s="32"/>
      <c r="C593" s="32"/>
      <c r="D593" s="32"/>
      <c r="E593" s="32"/>
      <c r="F593" s="31"/>
      <c r="G593" s="32"/>
      <c r="H593" s="32"/>
      <c r="I593" s="32"/>
      <c r="J593" s="32"/>
      <c r="K593" s="32"/>
      <c r="L593" s="32"/>
      <c r="M593" s="32"/>
      <c r="N593" s="32"/>
      <c r="O593" s="32"/>
      <c r="P593" s="32"/>
      <c r="Q593" s="32"/>
      <c r="R593" s="32"/>
      <c r="S593" s="32"/>
      <c r="T593" s="32"/>
      <c r="U593" s="32"/>
      <c r="V593" s="32"/>
      <c r="W593" s="32"/>
      <c r="X593" s="32"/>
      <c r="Y593" s="32"/>
      <c r="Z593" s="32"/>
    </row>
    <row r="594" spans="1:26" ht="12.5" x14ac:dyDescent="0.25">
      <c r="A594" s="32"/>
      <c r="B594" s="32"/>
      <c r="C594" s="32"/>
      <c r="D594" s="32"/>
      <c r="E594" s="32"/>
      <c r="F594" s="31"/>
      <c r="G594" s="32"/>
      <c r="H594" s="32"/>
      <c r="I594" s="32"/>
      <c r="J594" s="32"/>
      <c r="K594" s="32"/>
      <c r="L594" s="32"/>
      <c r="M594" s="32"/>
      <c r="N594" s="32"/>
      <c r="O594" s="32"/>
      <c r="P594" s="32"/>
      <c r="Q594" s="32"/>
      <c r="R594" s="32"/>
      <c r="S594" s="32"/>
      <c r="T594" s="32"/>
      <c r="U594" s="32"/>
      <c r="V594" s="32"/>
      <c r="W594" s="32"/>
      <c r="X594" s="32"/>
      <c r="Y594" s="32"/>
      <c r="Z594" s="32"/>
    </row>
    <row r="595" spans="1:26" ht="12.5" x14ac:dyDescent="0.25">
      <c r="A595" s="32"/>
      <c r="B595" s="32"/>
      <c r="C595" s="32"/>
      <c r="D595" s="32"/>
      <c r="E595" s="32"/>
      <c r="F595" s="31"/>
      <c r="G595" s="32"/>
      <c r="H595" s="32"/>
      <c r="I595" s="32"/>
      <c r="J595" s="32"/>
      <c r="K595" s="32"/>
      <c r="L595" s="32"/>
      <c r="M595" s="32"/>
      <c r="N595" s="32"/>
      <c r="O595" s="32"/>
      <c r="P595" s="32"/>
      <c r="Q595" s="32"/>
      <c r="R595" s="32"/>
      <c r="S595" s="32"/>
      <c r="T595" s="32"/>
      <c r="U595" s="32"/>
      <c r="V595" s="32"/>
      <c r="W595" s="32"/>
      <c r="X595" s="32"/>
      <c r="Y595" s="32"/>
      <c r="Z595" s="32"/>
    </row>
    <row r="596" spans="1:26" ht="12.5" x14ac:dyDescent="0.25">
      <c r="A596" s="32"/>
      <c r="B596" s="32"/>
      <c r="C596" s="32"/>
      <c r="D596" s="32"/>
      <c r="E596" s="32"/>
      <c r="F596" s="31"/>
      <c r="G596" s="32"/>
      <c r="H596" s="32"/>
      <c r="I596" s="32"/>
      <c r="J596" s="32"/>
      <c r="K596" s="32"/>
      <c r="L596" s="32"/>
      <c r="M596" s="32"/>
      <c r="N596" s="32"/>
      <c r="O596" s="32"/>
      <c r="P596" s="32"/>
      <c r="Q596" s="32"/>
      <c r="R596" s="32"/>
      <c r="S596" s="32"/>
      <c r="T596" s="32"/>
      <c r="U596" s="32"/>
      <c r="V596" s="32"/>
      <c r="W596" s="32"/>
      <c r="X596" s="32"/>
      <c r="Y596" s="32"/>
      <c r="Z596" s="32"/>
    </row>
    <row r="597" spans="1:26" ht="12.5" x14ac:dyDescent="0.25">
      <c r="A597" s="32"/>
      <c r="B597" s="32"/>
      <c r="C597" s="32"/>
      <c r="D597" s="32"/>
      <c r="E597" s="32"/>
      <c r="F597" s="31"/>
      <c r="G597" s="32"/>
      <c r="H597" s="32"/>
      <c r="I597" s="32"/>
      <c r="J597" s="32"/>
      <c r="K597" s="32"/>
      <c r="L597" s="32"/>
      <c r="M597" s="32"/>
      <c r="N597" s="32"/>
      <c r="O597" s="32"/>
      <c r="P597" s="32"/>
      <c r="Q597" s="32"/>
      <c r="R597" s="32"/>
      <c r="S597" s="32"/>
      <c r="T597" s="32"/>
      <c r="U597" s="32"/>
      <c r="V597" s="32"/>
      <c r="W597" s="32"/>
      <c r="X597" s="32"/>
      <c r="Y597" s="32"/>
      <c r="Z597" s="32"/>
    </row>
    <row r="598" spans="1:26" ht="12.5" x14ac:dyDescent="0.25">
      <c r="A598" s="32"/>
      <c r="B598" s="32"/>
      <c r="C598" s="32"/>
      <c r="D598" s="32"/>
      <c r="E598" s="32"/>
      <c r="F598" s="31"/>
      <c r="G598" s="32"/>
      <c r="H598" s="32"/>
      <c r="I598" s="32"/>
      <c r="J598" s="32"/>
      <c r="K598" s="32"/>
      <c r="L598" s="32"/>
      <c r="M598" s="32"/>
      <c r="N598" s="32"/>
      <c r="O598" s="32"/>
      <c r="P598" s="32"/>
      <c r="Q598" s="32"/>
      <c r="R598" s="32"/>
      <c r="S598" s="32"/>
      <c r="T598" s="32"/>
      <c r="U598" s="32"/>
      <c r="V598" s="32"/>
      <c r="W598" s="32"/>
      <c r="X598" s="32"/>
      <c r="Y598" s="32"/>
      <c r="Z598" s="32"/>
    </row>
    <row r="599" spans="1:26" ht="12.5" x14ac:dyDescent="0.25">
      <c r="A599" s="32"/>
      <c r="B599" s="32"/>
      <c r="C599" s="32"/>
      <c r="D599" s="32"/>
      <c r="E599" s="32"/>
      <c r="F599" s="31"/>
      <c r="G599" s="32"/>
      <c r="H599" s="32"/>
      <c r="I599" s="32"/>
      <c r="J599" s="32"/>
      <c r="K599" s="32"/>
      <c r="L599" s="32"/>
      <c r="M599" s="32"/>
      <c r="N599" s="32"/>
      <c r="O599" s="32"/>
      <c r="P599" s="32"/>
      <c r="Q599" s="32"/>
      <c r="R599" s="32"/>
      <c r="S599" s="32"/>
      <c r="T599" s="32"/>
      <c r="U599" s="32"/>
      <c r="V599" s="32"/>
      <c r="W599" s="32"/>
      <c r="X599" s="32"/>
      <c r="Y599" s="32"/>
      <c r="Z599" s="32"/>
    </row>
    <row r="600" spans="1:26" ht="12.5" x14ac:dyDescent="0.25">
      <c r="A600" s="32"/>
      <c r="B600" s="32"/>
      <c r="C600" s="32"/>
      <c r="D600" s="32"/>
      <c r="E600" s="32"/>
      <c r="F600" s="31"/>
      <c r="G600" s="32"/>
      <c r="H600" s="32"/>
      <c r="I600" s="32"/>
      <c r="J600" s="32"/>
      <c r="K600" s="32"/>
      <c r="L600" s="32"/>
      <c r="M600" s="32"/>
      <c r="N600" s="32"/>
      <c r="O600" s="32"/>
      <c r="P600" s="32"/>
      <c r="Q600" s="32"/>
      <c r="R600" s="32"/>
      <c r="S600" s="32"/>
      <c r="T600" s="32"/>
      <c r="U600" s="32"/>
      <c r="V600" s="32"/>
      <c r="W600" s="32"/>
      <c r="X600" s="32"/>
      <c r="Y600" s="32"/>
      <c r="Z600" s="32"/>
    </row>
    <row r="601" spans="1:26" ht="12.5" x14ac:dyDescent="0.25">
      <c r="A601" s="32"/>
      <c r="B601" s="32"/>
      <c r="C601" s="32"/>
      <c r="D601" s="32"/>
      <c r="E601" s="32"/>
      <c r="F601" s="31"/>
      <c r="G601" s="32"/>
      <c r="H601" s="32"/>
      <c r="I601" s="32"/>
      <c r="J601" s="32"/>
      <c r="K601" s="32"/>
      <c r="L601" s="32"/>
      <c r="M601" s="32"/>
      <c r="N601" s="32"/>
      <c r="O601" s="32"/>
      <c r="P601" s="32"/>
      <c r="Q601" s="32"/>
      <c r="R601" s="32"/>
      <c r="S601" s="32"/>
      <c r="T601" s="32"/>
      <c r="U601" s="32"/>
      <c r="V601" s="32"/>
      <c r="W601" s="32"/>
      <c r="X601" s="32"/>
      <c r="Y601" s="32"/>
      <c r="Z601" s="32"/>
    </row>
    <row r="602" spans="1:26" ht="12.5" x14ac:dyDescent="0.25">
      <c r="A602" s="32"/>
      <c r="B602" s="32"/>
      <c r="C602" s="32"/>
      <c r="D602" s="32"/>
      <c r="E602" s="32"/>
      <c r="F602" s="31"/>
      <c r="G602" s="32"/>
      <c r="H602" s="32"/>
      <c r="I602" s="32"/>
      <c r="J602" s="32"/>
      <c r="K602" s="32"/>
      <c r="L602" s="32"/>
      <c r="M602" s="32"/>
      <c r="N602" s="32"/>
      <c r="O602" s="32"/>
      <c r="P602" s="32"/>
      <c r="Q602" s="32"/>
      <c r="R602" s="32"/>
      <c r="S602" s="32"/>
      <c r="T602" s="32"/>
      <c r="U602" s="32"/>
      <c r="V602" s="32"/>
      <c r="W602" s="32"/>
      <c r="X602" s="32"/>
      <c r="Y602" s="32"/>
      <c r="Z602" s="32"/>
    </row>
    <row r="603" spans="1:26" ht="12.5" x14ac:dyDescent="0.25">
      <c r="A603" s="32"/>
      <c r="B603" s="32"/>
      <c r="C603" s="32"/>
      <c r="D603" s="32"/>
      <c r="E603" s="32"/>
      <c r="F603" s="31"/>
      <c r="G603" s="32"/>
      <c r="H603" s="32"/>
      <c r="I603" s="32"/>
      <c r="J603" s="32"/>
      <c r="K603" s="32"/>
      <c r="L603" s="32"/>
      <c r="M603" s="32"/>
      <c r="N603" s="32"/>
      <c r="O603" s="32"/>
      <c r="P603" s="32"/>
      <c r="Q603" s="32"/>
      <c r="R603" s="32"/>
      <c r="S603" s="32"/>
      <c r="T603" s="32"/>
      <c r="U603" s="32"/>
      <c r="V603" s="32"/>
      <c r="W603" s="32"/>
      <c r="X603" s="32"/>
      <c r="Y603" s="32"/>
      <c r="Z603" s="32"/>
    </row>
    <row r="604" spans="1:26" ht="12.5" x14ac:dyDescent="0.25">
      <c r="A604" s="32"/>
      <c r="B604" s="32"/>
      <c r="C604" s="32"/>
      <c r="D604" s="32"/>
      <c r="E604" s="32"/>
      <c r="F604" s="31"/>
      <c r="G604" s="32"/>
      <c r="H604" s="32"/>
      <c r="I604" s="32"/>
      <c r="J604" s="32"/>
      <c r="K604" s="32"/>
      <c r="L604" s="32"/>
      <c r="M604" s="32"/>
      <c r="N604" s="32"/>
      <c r="O604" s="32"/>
      <c r="P604" s="32"/>
      <c r="Q604" s="32"/>
      <c r="R604" s="32"/>
      <c r="S604" s="32"/>
      <c r="T604" s="32"/>
      <c r="U604" s="32"/>
      <c r="V604" s="32"/>
      <c r="W604" s="32"/>
      <c r="X604" s="32"/>
      <c r="Y604" s="32"/>
      <c r="Z604" s="32"/>
    </row>
    <row r="605" spans="1:26" ht="12.5" x14ac:dyDescent="0.25">
      <c r="A605" s="32"/>
      <c r="B605" s="32"/>
      <c r="C605" s="32"/>
      <c r="D605" s="32"/>
      <c r="E605" s="32"/>
      <c r="F605" s="31"/>
      <c r="G605" s="32"/>
      <c r="H605" s="32"/>
      <c r="I605" s="32"/>
      <c r="J605" s="32"/>
      <c r="K605" s="32"/>
      <c r="L605" s="32"/>
      <c r="M605" s="32"/>
      <c r="N605" s="32"/>
      <c r="O605" s="32"/>
      <c r="P605" s="32"/>
      <c r="Q605" s="32"/>
      <c r="R605" s="32"/>
      <c r="S605" s="32"/>
      <c r="T605" s="32"/>
      <c r="U605" s="32"/>
      <c r="V605" s="32"/>
      <c r="W605" s="32"/>
      <c r="X605" s="32"/>
      <c r="Y605" s="32"/>
      <c r="Z605" s="32"/>
    </row>
    <row r="606" spans="1:26" ht="12.5" x14ac:dyDescent="0.25">
      <c r="A606" s="32"/>
      <c r="B606" s="32"/>
      <c r="C606" s="32"/>
      <c r="D606" s="32"/>
      <c r="E606" s="32"/>
      <c r="F606" s="31"/>
      <c r="G606" s="32"/>
      <c r="H606" s="32"/>
      <c r="I606" s="32"/>
      <c r="J606" s="32"/>
      <c r="K606" s="32"/>
      <c r="L606" s="32"/>
      <c r="M606" s="32"/>
      <c r="N606" s="32"/>
      <c r="O606" s="32"/>
      <c r="P606" s="32"/>
      <c r="Q606" s="32"/>
      <c r="R606" s="32"/>
      <c r="S606" s="32"/>
      <c r="T606" s="32"/>
      <c r="U606" s="32"/>
      <c r="V606" s="32"/>
      <c r="W606" s="32"/>
      <c r="X606" s="32"/>
      <c r="Y606" s="32"/>
      <c r="Z606" s="32"/>
    </row>
    <row r="607" spans="1:26" ht="12.5" x14ac:dyDescent="0.25">
      <c r="A607" s="32"/>
      <c r="B607" s="32"/>
      <c r="C607" s="32"/>
      <c r="D607" s="32"/>
      <c r="E607" s="32"/>
      <c r="F607" s="31"/>
      <c r="G607" s="32"/>
      <c r="H607" s="32"/>
      <c r="I607" s="32"/>
      <c r="J607" s="32"/>
      <c r="K607" s="32"/>
      <c r="L607" s="32"/>
      <c r="M607" s="32"/>
      <c r="N607" s="32"/>
      <c r="O607" s="32"/>
      <c r="P607" s="32"/>
      <c r="Q607" s="32"/>
      <c r="R607" s="32"/>
      <c r="S607" s="32"/>
      <c r="T607" s="32"/>
      <c r="U607" s="32"/>
      <c r="V607" s="32"/>
      <c r="W607" s="32"/>
      <c r="X607" s="32"/>
      <c r="Y607" s="32"/>
      <c r="Z607" s="32"/>
    </row>
    <row r="608" spans="1:26" ht="12.5" x14ac:dyDescent="0.25">
      <c r="A608" s="32"/>
      <c r="B608" s="32"/>
      <c r="C608" s="32"/>
      <c r="D608" s="32"/>
      <c r="E608" s="32"/>
      <c r="F608" s="31"/>
      <c r="G608" s="32"/>
      <c r="H608" s="32"/>
      <c r="I608" s="32"/>
      <c r="J608" s="32"/>
      <c r="K608" s="32"/>
      <c r="L608" s="32"/>
      <c r="M608" s="32"/>
      <c r="N608" s="32"/>
      <c r="O608" s="32"/>
      <c r="P608" s="32"/>
      <c r="Q608" s="32"/>
      <c r="R608" s="32"/>
      <c r="S608" s="32"/>
      <c r="T608" s="32"/>
      <c r="U608" s="32"/>
      <c r="V608" s="32"/>
      <c r="W608" s="32"/>
      <c r="X608" s="32"/>
      <c r="Y608" s="32"/>
      <c r="Z608" s="32"/>
    </row>
    <row r="609" spans="1:26" ht="12.5" x14ac:dyDescent="0.25">
      <c r="A609" s="32"/>
      <c r="B609" s="32"/>
      <c r="C609" s="32"/>
      <c r="D609" s="32"/>
      <c r="E609" s="32"/>
      <c r="F609" s="31"/>
      <c r="G609" s="32"/>
      <c r="H609" s="32"/>
      <c r="I609" s="32"/>
      <c r="J609" s="32"/>
      <c r="K609" s="32"/>
      <c r="L609" s="32"/>
      <c r="M609" s="32"/>
      <c r="N609" s="32"/>
      <c r="O609" s="32"/>
      <c r="P609" s="32"/>
      <c r="Q609" s="32"/>
      <c r="R609" s="32"/>
      <c r="S609" s="32"/>
      <c r="T609" s="32"/>
      <c r="U609" s="32"/>
      <c r="V609" s="32"/>
      <c r="W609" s="32"/>
      <c r="X609" s="32"/>
      <c r="Y609" s="32"/>
      <c r="Z609" s="32"/>
    </row>
    <row r="610" spans="1:26" ht="12.5" x14ac:dyDescent="0.25">
      <c r="A610" s="32"/>
      <c r="B610" s="32"/>
      <c r="C610" s="32"/>
      <c r="D610" s="32"/>
      <c r="E610" s="32"/>
      <c r="F610" s="31"/>
      <c r="G610" s="32"/>
      <c r="H610" s="32"/>
      <c r="I610" s="32"/>
      <c r="J610" s="32"/>
      <c r="K610" s="32"/>
      <c r="L610" s="32"/>
      <c r="M610" s="32"/>
      <c r="N610" s="32"/>
      <c r="O610" s="32"/>
      <c r="P610" s="32"/>
      <c r="Q610" s="32"/>
      <c r="R610" s="32"/>
      <c r="S610" s="32"/>
      <c r="T610" s="32"/>
      <c r="U610" s="32"/>
      <c r="V610" s="32"/>
      <c r="W610" s="32"/>
      <c r="X610" s="32"/>
      <c r="Y610" s="32"/>
      <c r="Z610" s="32"/>
    </row>
    <row r="611" spans="1:26" ht="12.5" x14ac:dyDescent="0.25">
      <c r="A611" s="32"/>
      <c r="B611" s="32"/>
      <c r="C611" s="32"/>
      <c r="D611" s="32"/>
      <c r="E611" s="32"/>
      <c r="F611" s="31"/>
      <c r="G611" s="32"/>
      <c r="H611" s="32"/>
      <c r="I611" s="32"/>
      <c r="J611" s="32"/>
      <c r="K611" s="32"/>
      <c r="L611" s="32"/>
      <c r="M611" s="32"/>
      <c r="N611" s="32"/>
      <c r="O611" s="32"/>
      <c r="P611" s="32"/>
      <c r="Q611" s="32"/>
      <c r="R611" s="32"/>
      <c r="S611" s="32"/>
      <c r="T611" s="32"/>
      <c r="U611" s="32"/>
      <c r="V611" s="32"/>
      <c r="W611" s="32"/>
      <c r="X611" s="32"/>
      <c r="Y611" s="32"/>
      <c r="Z611" s="32"/>
    </row>
    <row r="612" spans="1:26" ht="12.5" x14ac:dyDescent="0.25">
      <c r="A612" s="32"/>
      <c r="B612" s="32"/>
      <c r="C612" s="32"/>
      <c r="D612" s="32"/>
      <c r="E612" s="32"/>
      <c r="F612" s="31"/>
      <c r="G612" s="32"/>
      <c r="H612" s="32"/>
      <c r="I612" s="32"/>
      <c r="J612" s="32"/>
      <c r="K612" s="32"/>
      <c r="L612" s="32"/>
      <c r="M612" s="32"/>
      <c r="N612" s="32"/>
      <c r="O612" s="32"/>
      <c r="P612" s="32"/>
      <c r="Q612" s="32"/>
      <c r="R612" s="32"/>
      <c r="S612" s="32"/>
      <c r="T612" s="32"/>
      <c r="U612" s="32"/>
      <c r="V612" s="32"/>
      <c r="W612" s="32"/>
      <c r="X612" s="32"/>
      <c r="Y612" s="32"/>
      <c r="Z612" s="32"/>
    </row>
    <row r="613" spans="1:26" ht="12.5" x14ac:dyDescent="0.25">
      <c r="A613" s="32"/>
      <c r="B613" s="32"/>
      <c r="C613" s="32"/>
      <c r="D613" s="32"/>
      <c r="E613" s="32"/>
      <c r="F613" s="31"/>
      <c r="G613" s="32"/>
      <c r="H613" s="32"/>
      <c r="I613" s="32"/>
      <c r="J613" s="32"/>
      <c r="K613" s="32"/>
      <c r="L613" s="32"/>
      <c r="M613" s="32"/>
      <c r="N613" s="32"/>
      <c r="O613" s="32"/>
      <c r="P613" s="32"/>
      <c r="Q613" s="32"/>
      <c r="R613" s="32"/>
      <c r="S613" s="32"/>
      <c r="T613" s="32"/>
      <c r="U613" s="32"/>
      <c r="V613" s="32"/>
      <c r="W613" s="32"/>
      <c r="X613" s="32"/>
      <c r="Y613" s="32"/>
      <c r="Z613" s="32"/>
    </row>
    <row r="614" spans="1:26" ht="12.5" x14ac:dyDescent="0.25">
      <c r="A614" s="32"/>
      <c r="B614" s="32"/>
      <c r="C614" s="32"/>
      <c r="D614" s="32"/>
      <c r="E614" s="32"/>
      <c r="F614" s="31"/>
      <c r="G614" s="32"/>
      <c r="H614" s="32"/>
      <c r="I614" s="32"/>
      <c r="J614" s="32"/>
      <c r="K614" s="32"/>
      <c r="L614" s="32"/>
      <c r="M614" s="32"/>
      <c r="N614" s="32"/>
      <c r="O614" s="32"/>
      <c r="P614" s="32"/>
      <c r="Q614" s="32"/>
      <c r="R614" s="32"/>
      <c r="S614" s="32"/>
      <c r="T614" s="32"/>
      <c r="U614" s="32"/>
      <c r="V614" s="32"/>
      <c r="W614" s="32"/>
      <c r="X614" s="32"/>
      <c r="Y614" s="32"/>
      <c r="Z614" s="32"/>
    </row>
    <row r="615" spans="1:26" ht="12.5" x14ac:dyDescent="0.25">
      <c r="A615" s="32"/>
      <c r="B615" s="32"/>
      <c r="C615" s="32"/>
      <c r="D615" s="32"/>
      <c r="E615" s="32"/>
      <c r="F615" s="31"/>
      <c r="G615" s="32"/>
      <c r="H615" s="32"/>
      <c r="I615" s="32"/>
      <c r="J615" s="32"/>
      <c r="K615" s="32"/>
      <c r="L615" s="32"/>
      <c r="M615" s="32"/>
      <c r="N615" s="32"/>
      <c r="O615" s="32"/>
      <c r="P615" s="32"/>
      <c r="Q615" s="32"/>
      <c r="R615" s="32"/>
      <c r="S615" s="32"/>
      <c r="T615" s="32"/>
      <c r="U615" s="32"/>
      <c r="V615" s="32"/>
      <c r="W615" s="32"/>
      <c r="X615" s="32"/>
      <c r="Y615" s="32"/>
      <c r="Z615" s="32"/>
    </row>
    <row r="616" spans="1:26" ht="12.5" x14ac:dyDescent="0.25">
      <c r="A616" s="32"/>
      <c r="B616" s="32"/>
      <c r="C616" s="32"/>
      <c r="D616" s="32"/>
      <c r="E616" s="32"/>
      <c r="F616" s="31"/>
      <c r="G616" s="32"/>
      <c r="H616" s="32"/>
      <c r="I616" s="32"/>
      <c r="J616" s="32"/>
      <c r="K616" s="32"/>
      <c r="L616" s="32"/>
      <c r="M616" s="32"/>
      <c r="N616" s="32"/>
      <c r="O616" s="32"/>
      <c r="P616" s="32"/>
      <c r="Q616" s="32"/>
      <c r="R616" s="32"/>
      <c r="S616" s="32"/>
      <c r="T616" s="32"/>
      <c r="U616" s="32"/>
      <c r="V616" s="32"/>
      <c r="W616" s="32"/>
      <c r="X616" s="32"/>
      <c r="Y616" s="32"/>
      <c r="Z616" s="32"/>
    </row>
    <row r="617" spans="1:26" ht="12.5" x14ac:dyDescent="0.25">
      <c r="A617" s="32"/>
      <c r="B617" s="32"/>
      <c r="C617" s="32"/>
      <c r="D617" s="32"/>
      <c r="E617" s="32"/>
      <c r="F617" s="31"/>
      <c r="G617" s="32"/>
      <c r="H617" s="32"/>
      <c r="I617" s="32"/>
      <c r="J617" s="32"/>
      <c r="K617" s="32"/>
      <c r="L617" s="32"/>
      <c r="M617" s="32"/>
      <c r="N617" s="32"/>
      <c r="O617" s="32"/>
      <c r="P617" s="32"/>
      <c r="Q617" s="32"/>
      <c r="R617" s="32"/>
      <c r="S617" s="32"/>
      <c r="T617" s="32"/>
      <c r="U617" s="32"/>
      <c r="V617" s="32"/>
      <c r="W617" s="32"/>
      <c r="X617" s="32"/>
      <c r="Y617" s="32"/>
      <c r="Z617" s="32"/>
    </row>
    <row r="618" spans="1:26" ht="12.5" x14ac:dyDescent="0.25">
      <c r="A618" s="32"/>
      <c r="B618" s="32"/>
      <c r="C618" s="32"/>
      <c r="D618" s="32"/>
      <c r="E618" s="32"/>
      <c r="F618" s="31"/>
      <c r="G618" s="32"/>
      <c r="H618" s="32"/>
      <c r="I618" s="32"/>
      <c r="J618" s="32"/>
      <c r="K618" s="32"/>
      <c r="L618" s="32"/>
      <c r="M618" s="32"/>
      <c r="N618" s="32"/>
      <c r="O618" s="32"/>
      <c r="P618" s="32"/>
      <c r="Q618" s="32"/>
      <c r="R618" s="32"/>
      <c r="S618" s="32"/>
      <c r="T618" s="32"/>
      <c r="U618" s="32"/>
      <c r="V618" s="32"/>
      <c r="W618" s="32"/>
      <c r="X618" s="32"/>
      <c r="Y618" s="32"/>
      <c r="Z618" s="32"/>
    </row>
    <row r="619" spans="1:26" ht="12.5" x14ac:dyDescent="0.25">
      <c r="A619" s="32"/>
      <c r="B619" s="32"/>
      <c r="C619" s="32"/>
      <c r="D619" s="32"/>
      <c r="E619" s="32"/>
      <c r="F619" s="31"/>
      <c r="G619" s="32"/>
      <c r="H619" s="32"/>
      <c r="I619" s="32"/>
      <c r="J619" s="32"/>
      <c r="K619" s="32"/>
      <c r="L619" s="32"/>
      <c r="M619" s="32"/>
      <c r="N619" s="32"/>
      <c r="O619" s="32"/>
      <c r="P619" s="32"/>
      <c r="Q619" s="32"/>
      <c r="R619" s="32"/>
      <c r="S619" s="32"/>
      <c r="T619" s="32"/>
      <c r="U619" s="32"/>
      <c r="V619" s="32"/>
      <c r="W619" s="32"/>
      <c r="X619" s="32"/>
      <c r="Y619" s="32"/>
      <c r="Z619" s="32"/>
    </row>
    <row r="620" spans="1:26" ht="12.5" x14ac:dyDescent="0.25">
      <c r="A620" s="32"/>
      <c r="B620" s="32"/>
      <c r="C620" s="32"/>
      <c r="D620" s="32"/>
      <c r="E620" s="32"/>
      <c r="F620" s="31"/>
      <c r="G620" s="32"/>
      <c r="H620" s="32"/>
      <c r="I620" s="32"/>
      <c r="J620" s="32"/>
      <c r="K620" s="32"/>
      <c r="L620" s="32"/>
      <c r="M620" s="32"/>
      <c r="N620" s="32"/>
      <c r="O620" s="32"/>
      <c r="P620" s="32"/>
      <c r="Q620" s="32"/>
      <c r="R620" s="32"/>
      <c r="S620" s="32"/>
      <c r="T620" s="32"/>
      <c r="U620" s="32"/>
      <c r="V620" s="32"/>
      <c r="W620" s="32"/>
      <c r="X620" s="32"/>
      <c r="Y620" s="32"/>
      <c r="Z620" s="32"/>
    </row>
    <row r="621" spans="1:26" ht="12.5" x14ac:dyDescent="0.25">
      <c r="A621" s="32"/>
      <c r="B621" s="32"/>
      <c r="C621" s="32"/>
      <c r="D621" s="32"/>
      <c r="E621" s="32"/>
      <c r="F621" s="31"/>
      <c r="G621" s="32"/>
      <c r="H621" s="32"/>
      <c r="I621" s="32"/>
      <c r="J621" s="32"/>
      <c r="K621" s="32"/>
      <c r="L621" s="32"/>
      <c r="M621" s="32"/>
      <c r="N621" s="32"/>
      <c r="O621" s="32"/>
      <c r="P621" s="32"/>
      <c r="Q621" s="32"/>
      <c r="R621" s="32"/>
      <c r="S621" s="32"/>
      <c r="T621" s="32"/>
      <c r="U621" s="32"/>
      <c r="V621" s="32"/>
      <c r="W621" s="32"/>
      <c r="X621" s="32"/>
      <c r="Y621" s="32"/>
      <c r="Z621" s="32"/>
    </row>
    <row r="622" spans="1:26" ht="12.5" x14ac:dyDescent="0.25">
      <c r="A622" s="32"/>
      <c r="B622" s="32"/>
      <c r="C622" s="32"/>
      <c r="D622" s="32"/>
      <c r="E622" s="32"/>
      <c r="F622" s="31"/>
      <c r="G622" s="32"/>
      <c r="H622" s="32"/>
      <c r="I622" s="32"/>
      <c r="J622" s="32"/>
      <c r="K622" s="32"/>
      <c r="L622" s="32"/>
      <c r="M622" s="32"/>
      <c r="N622" s="32"/>
      <c r="O622" s="32"/>
      <c r="P622" s="32"/>
      <c r="Q622" s="32"/>
      <c r="R622" s="32"/>
      <c r="S622" s="32"/>
      <c r="T622" s="32"/>
      <c r="U622" s="32"/>
      <c r="V622" s="32"/>
      <c r="W622" s="32"/>
      <c r="X622" s="32"/>
      <c r="Y622" s="32"/>
      <c r="Z622" s="32"/>
    </row>
    <row r="623" spans="1:26" ht="12.5" x14ac:dyDescent="0.25">
      <c r="A623" s="32"/>
      <c r="B623" s="32"/>
      <c r="C623" s="32"/>
      <c r="D623" s="32"/>
      <c r="E623" s="32"/>
      <c r="F623" s="31"/>
      <c r="G623" s="32"/>
      <c r="H623" s="32"/>
      <c r="I623" s="32"/>
      <c r="J623" s="32"/>
      <c r="K623" s="32"/>
      <c r="L623" s="32"/>
      <c r="M623" s="32"/>
      <c r="N623" s="32"/>
      <c r="O623" s="32"/>
      <c r="P623" s="32"/>
      <c r="Q623" s="32"/>
      <c r="R623" s="32"/>
      <c r="S623" s="32"/>
      <c r="T623" s="32"/>
      <c r="U623" s="32"/>
      <c r="V623" s="32"/>
      <c r="W623" s="32"/>
      <c r="X623" s="32"/>
      <c r="Y623" s="32"/>
      <c r="Z623" s="32"/>
    </row>
    <row r="624" spans="1:26" ht="12.5" x14ac:dyDescent="0.25">
      <c r="A624" s="32"/>
      <c r="B624" s="32"/>
      <c r="C624" s="32"/>
      <c r="D624" s="32"/>
      <c r="E624" s="32"/>
      <c r="F624" s="31"/>
      <c r="G624" s="32"/>
      <c r="H624" s="32"/>
      <c r="I624" s="32"/>
      <c r="J624" s="32"/>
      <c r="K624" s="32"/>
      <c r="L624" s="32"/>
      <c r="M624" s="32"/>
      <c r="N624" s="32"/>
      <c r="O624" s="32"/>
      <c r="P624" s="32"/>
      <c r="Q624" s="32"/>
      <c r="R624" s="32"/>
      <c r="S624" s="32"/>
      <c r="T624" s="32"/>
      <c r="U624" s="32"/>
      <c r="V624" s="32"/>
      <c r="W624" s="32"/>
      <c r="X624" s="32"/>
      <c r="Y624" s="32"/>
      <c r="Z624" s="32"/>
    </row>
    <row r="625" spans="1:26" ht="12.5" x14ac:dyDescent="0.25">
      <c r="A625" s="32"/>
      <c r="B625" s="32"/>
      <c r="C625" s="32"/>
      <c r="D625" s="32"/>
      <c r="E625" s="32"/>
      <c r="F625" s="31"/>
      <c r="G625" s="32"/>
      <c r="H625" s="32"/>
      <c r="I625" s="32"/>
      <c r="J625" s="32"/>
      <c r="K625" s="32"/>
      <c r="L625" s="32"/>
      <c r="M625" s="32"/>
      <c r="N625" s="32"/>
      <c r="O625" s="32"/>
      <c r="P625" s="32"/>
      <c r="Q625" s="32"/>
      <c r="R625" s="32"/>
      <c r="S625" s="32"/>
      <c r="T625" s="32"/>
      <c r="U625" s="32"/>
      <c r="V625" s="32"/>
      <c r="W625" s="32"/>
      <c r="X625" s="32"/>
      <c r="Y625" s="32"/>
      <c r="Z625" s="32"/>
    </row>
    <row r="626" spans="1:26" ht="12.5" x14ac:dyDescent="0.25">
      <c r="A626" s="32"/>
      <c r="B626" s="32"/>
      <c r="C626" s="32"/>
      <c r="D626" s="32"/>
      <c r="E626" s="32"/>
      <c r="F626" s="31"/>
      <c r="G626" s="32"/>
      <c r="H626" s="32"/>
      <c r="I626" s="32"/>
      <c r="J626" s="32"/>
      <c r="K626" s="32"/>
      <c r="L626" s="32"/>
      <c r="M626" s="32"/>
      <c r="N626" s="32"/>
      <c r="O626" s="32"/>
      <c r="P626" s="32"/>
      <c r="Q626" s="32"/>
      <c r="R626" s="32"/>
      <c r="S626" s="32"/>
      <c r="T626" s="32"/>
      <c r="U626" s="32"/>
      <c r="V626" s="32"/>
      <c r="W626" s="32"/>
      <c r="X626" s="32"/>
      <c r="Y626" s="32"/>
      <c r="Z626" s="32"/>
    </row>
    <row r="627" spans="1:26" ht="12.5" x14ac:dyDescent="0.25">
      <c r="A627" s="32"/>
      <c r="B627" s="32"/>
      <c r="C627" s="32"/>
      <c r="D627" s="32"/>
      <c r="E627" s="32"/>
      <c r="F627" s="31"/>
      <c r="G627" s="32"/>
      <c r="H627" s="32"/>
      <c r="I627" s="32"/>
      <c r="J627" s="32"/>
      <c r="K627" s="32"/>
      <c r="L627" s="32"/>
      <c r="M627" s="32"/>
      <c r="N627" s="32"/>
      <c r="O627" s="32"/>
      <c r="P627" s="32"/>
      <c r="Q627" s="32"/>
      <c r="R627" s="32"/>
      <c r="S627" s="32"/>
      <c r="T627" s="32"/>
      <c r="U627" s="32"/>
      <c r="V627" s="32"/>
      <c r="W627" s="32"/>
      <c r="X627" s="32"/>
      <c r="Y627" s="32"/>
      <c r="Z627" s="32"/>
    </row>
    <row r="628" spans="1:26" ht="12.5" x14ac:dyDescent="0.25">
      <c r="A628" s="32"/>
      <c r="B628" s="32"/>
      <c r="C628" s="32"/>
      <c r="D628" s="32"/>
      <c r="E628" s="32"/>
      <c r="F628" s="31"/>
      <c r="G628" s="32"/>
      <c r="H628" s="32"/>
      <c r="I628" s="32"/>
      <c r="J628" s="32"/>
      <c r="K628" s="32"/>
      <c r="L628" s="32"/>
      <c r="M628" s="32"/>
      <c r="N628" s="32"/>
      <c r="O628" s="32"/>
      <c r="P628" s="32"/>
      <c r="Q628" s="32"/>
      <c r="R628" s="32"/>
      <c r="S628" s="32"/>
      <c r="T628" s="32"/>
      <c r="U628" s="32"/>
      <c r="V628" s="32"/>
      <c r="W628" s="32"/>
      <c r="X628" s="32"/>
      <c r="Y628" s="32"/>
      <c r="Z628" s="32"/>
    </row>
    <row r="629" spans="1:26" ht="12.5" x14ac:dyDescent="0.25">
      <c r="A629" s="32"/>
      <c r="B629" s="32"/>
      <c r="C629" s="32"/>
      <c r="D629" s="32"/>
      <c r="E629" s="32"/>
      <c r="F629" s="31"/>
      <c r="G629" s="32"/>
      <c r="H629" s="32"/>
      <c r="I629" s="32"/>
      <c r="J629" s="32"/>
      <c r="K629" s="32"/>
      <c r="L629" s="32"/>
      <c r="M629" s="32"/>
      <c r="N629" s="32"/>
      <c r="O629" s="32"/>
      <c r="P629" s="32"/>
      <c r="Q629" s="32"/>
      <c r="R629" s="32"/>
      <c r="S629" s="32"/>
      <c r="T629" s="32"/>
      <c r="U629" s="32"/>
      <c r="V629" s="32"/>
      <c r="W629" s="32"/>
      <c r="X629" s="32"/>
      <c r="Y629" s="32"/>
      <c r="Z629" s="32"/>
    </row>
    <row r="630" spans="1:26" ht="12.5" x14ac:dyDescent="0.25">
      <c r="A630" s="32"/>
      <c r="B630" s="32"/>
      <c r="C630" s="32"/>
      <c r="D630" s="32"/>
      <c r="E630" s="32"/>
      <c r="F630" s="31"/>
      <c r="G630" s="32"/>
      <c r="H630" s="32"/>
      <c r="I630" s="32"/>
      <c r="J630" s="32"/>
      <c r="K630" s="32"/>
      <c r="L630" s="32"/>
      <c r="M630" s="32"/>
      <c r="N630" s="32"/>
      <c r="O630" s="32"/>
      <c r="P630" s="32"/>
      <c r="Q630" s="32"/>
      <c r="R630" s="32"/>
      <c r="S630" s="32"/>
      <c r="T630" s="32"/>
      <c r="U630" s="32"/>
      <c r="V630" s="32"/>
      <c r="W630" s="32"/>
      <c r="X630" s="32"/>
      <c r="Y630" s="32"/>
      <c r="Z630" s="32"/>
    </row>
    <row r="631" spans="1:26" ht="12.5" x14ac:dyDescent="0.25">
      <c r="A631" s="32"/>
      <c r="B631" s="32"/>
      <c r="C631" s="32"/>
      <c r="D631" s="32"/>
      <c r="E631" s="32"/>
      <c r="F631" s="31"/>
      <c r="G631" s="32"/>
      <c r="H631" s="32"/>
      <c r="I631" s="32"/>
      <c r="J631" s="32"/>
      <c r="K631" s="32"/>
      <c r="L631" s="32"/>
      <c r="M631" s="32"/>
      <c r="N631" s="32"/>
      <c r="O631" s="32"/>
      <c r="P631" s="32"/>
      <c r="Q631" s="32"/>
      <c r="R631" s="32"/>
      <c r="S631" s="32"/>
      <c r="T631" s="32"/>
      <c r="U631" s="32"/>
      <c r="V631" s="32"/>
      <c r="W631" s="32"/>
      <c r="X631" s="32"/>
      <c r="Y631" s="32"/>
      <c r="Z631" s="32"/>
    </row>
    <row r="632" spans="1:26" ht="12.5" x14ac:dyDescent="0.25">
      <c r="A632" s="32"/>
      <c r="B632" s="32"/>
      <c r="C632" s="32"/>
      <c r="D632" s="32"/>
      <c r="E632" s="32"/>
      <c r="F632" s="31"/>
      <c r="G632" s="32"/>
      <c r="H632" s="32"/>
      <c r="I632" s="32"/>
      <c r="J632" s="32"/>
      <c r="K632" s="32"/>
      <c r="L632" s="32"/>
      <c r="M632" s="32"/>
      <c r="N632" s="32"/>
      <c r="O632" s="32"/>
      <c r="P632" s="32"/>
      <c r="Q632" s="32"/>
      <c r="R632" s="32"/>
      <c r="S632" s="32"/>
      <c r="T632" s="32"/>
      <c r="U632" s="32"/>
      <c r="V632" s="32"/>
      <c r="W632" s="32"/>
      <c r="X632" s="32"/>
      <c r="Y632" s="32"/>
      <c r="Z632" s="32"/>
    </row>
    <row r="633" spans="1:26" ht="12.5" x14ac:dyDescent="0.25">
      <c r="A633" s="32"/>
      <c r="B633" s="32"/>
      <c r="C633" s="32"/>
      <c r="D633" s="32"/>
      <c r="E633" s="32"/>
      <c r="F633" s="31"/>
      <c r="G633" s="32"/>
      <c r="H633" s="32"/>
      <c r="I633" s="32"/>
      <c r="J633" s="32"/>
      <c r="K633" s="32"/>
      <c r="L633" s="32"/>
      <c r="M633" s="32"/>
      <c r="N633" s="32"/>
      <c r="O633" s="32"/>
      <c r="P633" s="32"/>
      <c r="Q633" s="32"/>
      <c r="R633" s="32"/>
      <c r="S633" s="32"/>
      <c r="T633" s="32"/>
      <c r="U633" s="32"/>
      <c r="V633" s="32"/>
      <c r="W633" s="32"/>
      <c r="X633" s="32"/>
      <c r="Y633" s="32"/>
      <c r="Z633" s="32"/>
    </row>
    <row r="634" spans="1:26" ht="12.5" x14ac:dyDescent="0.25">
      <c r="A634" s="32"/>
      <c r="B634" s="32"/>
      <c r="C634" s="32"/>
      <c r="D634" s="32"/>
      <c r="E634" s="32"/>
      <c r="F634" s="31"/>
      <c r="G634" s="32"/>
      <c r="H634" s="32"/>
      <c r="I634" s="32"/>
      <c r="J634" s="32"/>
      <c r="K634" s="32"/>
      <c r="L634" s="32"/>
      <c r="M634" s="32"/>
      <c r="N634" s="32"/>
      <c r="O634" s="32"/>
      <c r="P634" s="32"/>
      <c r="Q634" s="32"/>
      <c r="R634" s="32"/>
      <c r="S634" s="32"/>
      <c r="T634" s="32"/>
      <c r="U634" s="32"/>
      <c r="V634" s="32"/>
      <c r="W634" s="32"/>
      <c r="X634" s="32"/>
      <c r="Y634" s="32"/>
      <c r="Z634" s="32"/>
    </row>
    <row r="635" spans="1:26" ht="12.5" x14ac:dyDescent="0.25">
      <c r="A635" s="32"/>
      <c r="B635" s="32"/>
      <c r="C635" s="32"/>
      <c r="D635" s="32"/>
      <c r="E635" s="32"/>
      <c r="F635" s="31"/>
      <c r="G635" s="32"/>
      <c r="H635" s="32"/>
      <c r="I635" s="32"/>
      <c r="J635" s="32"/>
      <c r="K635" s="32"/>
      <c r="L635" s="32"/>
      <c r="M635" s="32"/>
      <c r="N635" s="32"/>
      <c r="O635" s="32"/>
      <c r="P635" s="32"/>
      <c r="Q635" s="32"/>
      <c r="R635" s="32"/>
      <c r="S635" s="32"/>
      <c r="T635" s="32"/>
      <c r="U635" s="32"/>
      <c r="V635" s="32"/>
      <c r="W635" s="32"/>
      <c r="X635" s="32"/>
      <c r="Y635" s="32"/>
      <c r="Z635" s="32"/>
    </row>
    <row r="636" spans="1:26" ht="12.5" x14ac:dyDescent="0.25">
      <c r="A636" s="32"/>
      <c r="B636" s="32"/>
      <c r="C636" s="32"/>
      <c r="D636" s="32"/>
      <c r="E636" s="32"/>
      <c r="F636" s="31"/>
      <c r="G636" s="32"/>
      <c r="H636" s="32"/>
      <c r="I636" s="32"/>
      <c r="J636" s="32"/>
      <c r="K636" s="32"/>
      <c r="L636" s="32"/>
      <c r="M636" s="32"/>
      <c r="N636" s="32"/>
      <c r="O636" s="32"/>
      <c r="P636" s="32"/>
      <c r="Q636" s="32"/>
      <c r="R636" s="32"/>
      <c r="S636" s="32"/>
      <c r="T636" s="32"/>
      <c r="U636" s="32"/>
      <c r="V636" s="32"/>
      <c r="W636" s="32"/>
      <c r="X636" s="32"/>
      <c r="Y636" s="32"/>
      <c r="Z636" s="32"/>
    </row>
    <row r="637" spans="1:26" ht="12.5" x14ac:dyDescent="0.25">
      <c r="A637" s="32"/>
      <c r="B637" s="32"/>
      <c r="C637" s="32"/>
      <c r="D637" s="32"/>
      <c r="E637" s="32"/>
      <c r="F637" s="31"/>
      <c r="G637" s="32"/>
      <c r="H637" s="32"/>
      <c r="I637" s="32"/>
      <c r="J637" s="32"/>
      <c r="K637" s="32"/>
      <c r="L637" s="32"/>
      <c r="M637" s="32"/>
      <c r="N637" s="32"/>
      <c r="O637" s="32"/>
      <c r="P637" s="32"/>
      <c r="Q637" s="32"/>
      <c r="R637" s="32"/>
      <c r="S637" s="32"/>
      <c r="T637" s="32"/>
      <c r="U637" s="32"/>
      <c r="V637" s="32"/>
      <c r="W637" s="32"/>
      <c r="X637" s="32"/>
      <c r="Y637" s="32"/>
      <c r="Z637" s="32"/>
    </row>
    <row r="638" spans="1:26" ht="12.5" x14ac:dyDescent="0.25">
      <c r="A638" s="32"/>
      <c r="B638" s="32"/>
      <c r="C638" s="32"/>
      <c r="D638" s="32"/>
      <c r="E638" s="32"/>
      <c r="F638" s="31"/>
      <c r="G638" s="32"/>
      <c r="H638" s="32"/>
      <c r="I638" s="32"/>
      <c r="J638" s="32"/>
      <c r="K638" s="32"/>
      <c r="L638" s="32"/>
      <c r="M638" s="32"/>
      <c r="N638" s="32"/>
      <c r="O638" s="32"/>
      <c r="P638" s="32"/>
      <c r="Q638" s="32"/>
      <c r="R638" s="32"/>
      <c r="S638" s="32"/>
      <c r="T638" s="32"/>
      <c r="U638" s="32"/>
      <c r="V638" s="32"/>
      <c r="W638" s="32"/>
      <c r="X638" s="32"/>
      <c r="Y638" s="32"/>
      <c r="Z638" s="32"/>
    </row>
    <row r="639" spans="1:26" ht="12.5" x14ac:dyDescent="0.25">
      <c r="A639" s="32"/>
      <c r="B639" s="32"/>
      <c r="C639" s="32"/>
      <c r="D639" s="32"/>
      <c r="E639" s="32"/>
      <c r="F639" s="31"/>
      <c r="G639" s="32"/>
      <c r="H639" s="32"/>
      <c r="I639" s="32"/>
      <c r="J639" s="32"/>
      <c r="K639" s="32"/>
      <c r="L639" s="32"/>
      <c r="M639" s="32"/>
      <c r="N639" s="32"/>
      <c r="O639" s="32"/>
      <c r="P639" s="32"/>
      <c r="Q639" s="32"/>
      <c r="R639" s="32"/>
      <c r="S639" s="32"/>
      <c r="T639" s="32"/>
      <c r="U639" s="32"/>
      <c r="V639" s="32"/>
      <c r="W639" s="32"/>
      <c r="X639" s="32"/>
      <c r="Y639" s="32"/>
      <c r="Z639" s="32"/>
    </row>
    <row r="640" spans="1:26" ht="12.5" x14ac:dyDescent="0.25">
      <c r="A640" s="32"/>
      <c r="B640" s="32"/>
      <c r="C640" s="32"/>
      <c r="D640" s="32"/>
      <c r="E640" s="32"/>
      <c r="F640" s="31"/>
      <c r="G640" s="32"/>
      <c r="H640" s="32"/>
      <c r="I640" s="32"/>
      <c r="J640" s="32"/>
      <c r="K640" s="32"/>
      <c r="L640" s="32"/>
      <c r="M640" s="32"/>
      <c r="N640" s="32"/>
      <c r="O640" s="32"/>
      <c r="P640" s="32"/>
      <c r="Q640" s="32"/>
      <c r="R640" s="32"/>
      <c r="S640" s="32"/>
      <c r="T640" s="32"/>
      <c r="U640" s="32"/>
      <c r="V640" s="32"/>
      <c r="W640" s="32"/>
      <c r="X640" s="32"/>
      <c r="Y640" s="32"/>
      <c r="Z640" s="32"/>
    </row>
    <row r="641" spans="1:26" ht="12.5" x14ac:dyDescent="0.25">
      <c r="A641" s="32"/>
      <c r="B641" s="32"/>
      <c r="C641" s="32"/>
      <c r="D641" s="32"/>
      <c r="E641" s="32"/>
      <c r="F641" s="31"/>
      <c r="G641" s="32"/>
      <c r="H641" s="32"/>
      <c r="I641" s="32"/>
      <c r="J641" s="32"/>
      <c r="K641" s="32"/>
      <c r="L641" s="32"/>
      <c r="M641" s="32"/>
      <c r="N641" s="32"/>
      <c r="O641" s="32"/>
      <c r="P641" s="32"/>
      <c r="Q641" s="32"/>
      <c r="R641" s="32"/>
      <c r="S641" s="32"/>
      <c r="T641" s="32"/>
      <c r="U641" s="32"/>
      <c r="V641" s="32"/>
      <c r="W641" s="32"/>
      <c r="X641" s="32"/>
      <c r="Y641" s="32"/>
      <c r="Z641" s="32"/>
    </row>
    <row r="642" spans="1:26" ht="12.5" x14ac:dyDescent="0.25">
      <c r="A642" s="32"/>
      <c r="B642" s="32"/>
      <c r="C642" s="32"/>
      <c r="D642" s="32"/>
      <c r="E642" s="32"/>
      <c r="F642" s="31"/>
      <c r="G642" s="32"/>
      <c r="H642" s="32"/>
      <c r="I642" s="32"/>
      <c r="J642" s="32"/>
      <c r="K642" s="32"/>
      <c r="L642" s="32"/>
      <c r="M642" s="32"/>
      <c r="N642" s="32"/>
      <c r="O642" s="32"/>
      <c r="P642" s="32"/>
      <c r="Q642" s="32"/>
      <c r="R642" s="32"/>
      <c r="S642" s="32"/>
      <c r="T642" s="32"/>
      <c r="U642" s="32"/>
      <c r="V642" s="32"/>
      <c r="W642" s="32"/>
      <c r="X642" s="32"/>
      <c r="Y642" s="32"/>
      <c r="Z642" s="32"/>
    </row>
    <row r="643" spans="1:26" ht="12.5" x14ac:dyDescent="0.25">
      <c r="A643" s="32"/>
      <c r="B643" s="32"/>
      <c r="C643" s="32"/>
      <c r="D643" s="32"/>
      <c r="E643" s="32"/>
      <c r="F643" s="31"/>
      <c r="G643" s="32"/>
      <c r="H643" s="32"/>
      <c r="I643" s="32"/>
      <c r="J643" s="32"/>
      <c r="K643" s="32"/>
      <c r="L643" s="32"/>
      <c r="M643" s="32"/>
      <c r="N643" s="32"/>
      <c r="O643" s="32"/>
      <c r="P643" s="32"/>
      <c r="Q643" s="32"/>
      <c r="R643" s="32"/>
      <c r="S643" s="32"/>
      <c r="T643" s="32"/>
      <c r="U643" s="32"/>
      <c r="V643" s="32"/>
      <c r="W643" s="32"/>
      <c r="X643" s="32"/>
      <c r="Y643" s="32"/>
      <c r="Z643" s="32"/>
    </row>
    <row r="644" spans="1:26" ht="12.5" x14ac:dyDescent="0.25">
      <c r="A644" s="32"/>
      <c r="B644" s="32"/>
      <c r="C644" s="32"/>
      <c r="D644" s="32"/>
      <c r="E644" s="32"/>
      <c r="F644" s="31"/>
      <c r="G644" s="32"/>
      <c r="H644" s="32"/>
      <c r="I644" s="32"/>
      <c r="J644" s="32"/>
      <c r="K644" s="32"/>
      <c r="L644" s="32"/>
      <c r="M644" s="32"/>
      <c r="N644" s="32"/>
      <c r="O644" s="32"/>
      <c r="P644" s="32"/>
      <c r="Q644" s="32"/>
      <c r="R644" s="32"/>
      <c r="S644" s="32"/>
      <c r="T644" s="32"/>
      <c r="U644" s="32"/>
      <c r="V644" s="32"/>
      <c r="W644" s="32"/>
      <c r="X644" s="32"/>
      <c r="Y644" s="32"/>
      <c r="Z644" s="32"/>
    </row>
    <row r="645" spans="1:26" ht="12.5" x14ac:dyDescent="0.25">
      <c r="A645" s="32"/>
      <c r="B645" s="32"/>
      <c r="C645" s="32"/>
      <c r="D645" s="32"/>
      <c r="E645" s="32"/>
      <c r="F645" s="31"/>
      <c r="G645" s="32"/>
      <c r="H645" s="32"/>
      <c r="I645" s="32"/>
      <c r="J645" s="32"/>
      <c r="K645" s="32"/>
      <c r="L645" s="32"/>
      <c r="M645" s="32"/>
      <c r="N645" s="32"/>
      <c r="O645" s="32"/>
      <c r="P645" s="32"/>
      <c r="Q645" s="32"/>
      <c r="R645" s="32"/>
      <c r="S645" s="32"/>
      <c r="T645" s="32"/>
      <c r="U645" s="32"/>
      <c r="V645" s="32"/>
      <c r="W645" s="32"/>
      <c r="X645" s="32"/>
      <c r="Y645" s="32"/>
      <c r="Z645" s="32"/>
    </row>
    <row r="646" spans="1:26" ht="12.5" x14ac:dyDescent="0.25">
      <c r="A646" s="32"/>
      <c r="B646" s="32"/>
      <c r="C646" s="32"/>
      <c r="D646" s="32"/>
      <c r="E646" s="32"/>
      <c r="F646" s="31"/>
      <c r="G646" s="32"/>
      <c r="H646" s="32"/>
      <c r="I646" s="32"/>
      <c r="J646" s="32"/>
      <c r="K646" s="32"/>
      <c r="L646" s="32"/>
      <c r="M646" s="32"/>
      <c r="N646" s="32"/>
      <c r="O646" s="32"/>
      <c r="P646" s="32"/>
      <c r="Q646" s="32"/>
      <c r="R646" s="32"/>
      <c r="S646" s="32"/>
      <c r="T646" s="32"/>
      <c r="U646" s="32"/>
      <c r="V646" s="32"/>
      <c r="W646" s="32"/>
      <c r="X646" s="32"/>
      <c r="Y646" s="32"/>
      <c r="Z646" s="32"/>
    </row>
    <row r="647" spans="1:26" ht="12.5" x14ac:dyDescent="0.25">
      <c r="A647" s="32"/>
      <c r="B647" s="32"/>
      <c r="C647" s="32"/>
      <c r="D647" s="32"/>
      <c r="E647" s="32"/>
      <c r="F647" s="31"/>
      <c r="G647" s="32"/>
      <c r="H647" s="32"/>
      <c r="I647" s="32"/>
      <c r="J647" s="32"/>
      <c r="K647" s="32"/>
      <c r="L647" s="32"/>
      <c r="M647" s="32"/>
      <c r="N647" s="32"/>
      <c r="O647" s="32"/>
      <c r="P647" s="32"/>
      <c r="Q647" s="32"/>
      <c r="R647" s="32"/>
      <c r="S647" s="32"/>
      <c r="T647" s="32"/>
      <c r="U647" s="32"/>
      <c r="V647" s="32"/>
      <c r="W647" s="32"/>
      <c r="X647" s="32"/>
      <c r="Y647" s="32"/>
      <c r="Z647" s="32"/>
    </row>
    <row r="648" spans="1:26" ht="12.5" x14ac:dyDescent="0.25">
      <c r="A648" s="32"/>
      <c r="B648" s="32"/>
      <c r="C648" s="32"/>
      <c r="D648" s="32"/>
      <c r="E648" s="32"/>
      <c r="F648" s="31"/>
      <c r="G648" s="32"/>
      <c r="H648" s="32"/>
      <c r="I648" s="32"/>
      <c r="J648" s="32"/>
      <c r="K648" s="32"/>
      <c r="L648" s="32"/>
      <c r="M648" s="32"/>
      <c r="N648" s="32"/>
      <c r="O648" s="32"/>
      <c r="P648" s="32"/>
      <c r="Q648" s="32"/>
      <c r="R648" s="32"/>
      <c r="S648" s="32"/>
      <c r="T648" s="32"/>
      <c r="U648" s="32"/>
      <c r="V648" s="32"/>
      <c r="W648" s="32"/>
      <c r="X648" s="32"/>
      <c r="Y648" s="32"/>
      <c r="Z648" s="32"/>
    </row>
    <row r="649" spans="1:26" ht="12.5" x14ac:dyDescent="0.25">
      <c r="A649" s="32"/>
      <c r="B649" s="32"/>
      <c r="C649" s="32"/>
      <c r="D649" s="32"/>
      <c r="E649" s="32"/>
      <c r="F649" s="31"/>
      <c r="G649" s="32"/>
      <c r="H649" s="32"/>
      <c r="I649" s="32"/>
      <c r="J649" s="32"/>
      <c r="K649" s="32"/>
      <c r="L649" s="32"/>
      <c r="M649" s="32"/>
      <c r="N649" s="32"/>
      <c r="O649" s="32"/>
      <c r="P649" s="32"/>
      <c r="Q649" s="32"/>
      <c r="R649" s="32"/>
      <c r="S649" s="32"/>
      <c r="T649" s="32"/>
      <c r="U649" s="32"/>
      <c r="V649" s="32"/>
      <c r="W649" s="32"/>
      <c r="X649" s="32"/>
      <c r="Y649" s="32"/>
      <c r="Z649" s="32"/>
    </row>
    <row r="650" spans="1:26" ht="12.5" x14ac:dyDescent="0.25">
      <c r="A650" s="32"/>
      <c r="B650" s="32"/>
      <c r="C650" s="32"/>
      <c r="D650" s="32"/>
      <c r="E650" s="32"/>
      <c r="F650" s="31"/>
      <c r="G650" s="32"/>
      <c r="H650" s="32"/>
      <c r="I650" s="32"/>
      <c r="J650" s="32"/>
      <c r="K650" s="32"/>
      <c r="L650" s="32"/>
      <c r="M650" s="32"/>
      <c r="N650" s="32"/>
      <c r="O650" s="32"/>
      <c r="P650" s="32"/>
      <c r="Q650" s="32"/>
      <c r="R650" s="32"/>
      <c r="S650" s="32"/>
      <c r="T650" s="32"/>
      <c r="U650" s="32"/>
      <c r="V650" s="32"/>
      <c r="W650" s="32"/>
      <c r="X650" s="32"/>
      <c r="Y650" s="32"/>
      <c r="Z650" s="32"/>
    </row>
    <row r="651" spans="1:26" ht="12.5" x14ac:dyDescent="0.25">
      <c r="A651" s="32"/>
      <c r="B651" s="32"/>
      <c r="C651" s="32"/>
      <c r="D651" s="32"/>
      <c r="E651" s="32"/>
      <c r="F651" s="31"/>
      <c r="G651" s="32"/>
      <c r="H651" s="32"/>
      <c r="I651" s="32"/>
      <c r="J651" s="32"/>
      <c r="K651" s="32"/>
      <c r="L651" s="32"/>
      <c r="M651" s="32"/>
      <c r="N651" s="32"/>
      <c r="O651" s="32"/>
      <c r="P651" s="32"/>
      <c r="Q651" s="32"/>
      <c r="R651" s="32"/>
      <c r="S651" s="32"/>
      <c r="T651" s="32"/>
      <c r="U651" s="32"/>
      <c r="V651" s="32"/>
      <c r="W651" s="32"/>
      <c r="X651" s="32"/>
      <c r="Y651" s="32"/>
      <c r="Z651" s="32"/>
    </row>
    <row r="652" spans="1:26" ht="12.5" x14ac:dyDescent="0.25">
      <c r="A652" s="32"/>
      <c r="B652" s="32"/>
      <c r="C652" s="32"/>
      <c r="D652" s="32"/>
      <c r="E652" s="32"/>
      <c r="F652" s="31"/>
      <c r="G652" s="32"/>
      <c r="H652" s="32"/>
      <c r="I652" s="32"/>
      <c r="J652" s="32"/>
      <c r="K652" s="32"/>
      <c r="L652" s="32"/>
      <c r="M652" s="32"/>
      <c r="N652" s="32"/>
      <c r="O652" s="32"/>
      <c r="P652" s="32"/>
      <c r="Q652" s="32"/>
      <c r="R652" s="32"/>
      <c r="S652" s="32"/>
      <c r="T652" s="32"/>
      <c r="U652" s="32"/>
      <c r="V652" s="32"/>
      <c r="W652" s="32"/>
      <c r="X652" s="32"/>
      <c r="Y652" s="32"/>
      <c r="Z652" s="32"/>
    </row>
    <row r="653" spans="1:26" ht="12.5" x14ac:dyDescent="0.25">
      <c r="A653" s="32"/>
      <c r="B653" s="32"/>
      <c r="C653" s="32"/>
      <c r="D653" s="32"/>
      <c r="E653" s="32"/>
      <c r="F653" s="31"/>
      <c r="G653" s="32"/>
      <c r="H653" s="32"/>
      <c r="I653" s="32"/>
      <c r="J653" s="32"/>
      <c r="K653" s="32"/>
      <c r="L653" s="32"/>
      <c r="M653" s="32"/>
      <c r="N653" s="32"/>
      <c r="O653" s="32"/>
      <c r="P653" s="32"/>
      <c r="Q653" s="32"/>
      <c r="R653" s="32"/>
      <c r="S653" s="32"/>
      <c r="T653" s="32"/>
      <c r="U653" s="32"/>
      <c r="V653" s="32"/>
      <c r="W653" s="32"/>
      <c r="X653" s="32"/>
      <c r="Y653" s="32"/>
      <c r="Z653" s="32"/>
    </row>
    <row r="654" spans="1:26" ht="12.5" x14ac:dyDescent="0.25">
      <c r="A654" s="32"/>
      <c r="B654" s="32"/>
      <c r="C654" s="32"/>
      <c r="D654" s="32"/>
      <c r="E654" s="32"/>
      <c r="F654" s="31"/>
      <c r="G654" s="32"/>
      <c r="H654" s="32"/>
      <c r="I654" s="32"/>
      <c r="J654" s="32"/>
      <c r="K654" s="32"/>
      <c r="L654" s="32"/>
      <c r="M654" s="32"/>
      <c r="N654" s="32"/>
      <c r="O654" s="32"/>
      <c r="P654" s="32"/>
      <c r="Q654" s="32"/>
      <c r="R654" s="32"/>
      <c r="S654" s="32"/>
      <c r="T654" s="32"/>
      <c r="U654" s="32"/>
      <c r="V654" s="32"/>
      <c r="W654" s="32"/>
      <c r="X654" s="32"/>
      <c r="Y654" s="32"/>
      <c r="Z654" s="32"/>
    </row>
    <row r="655" spans="1:26" ht="12.5" x14ac:dyDescent="0.25">
      <c r="A655" s="32"/>
      <c r="B655" s="32"/>
      <c r="C655" s="32"/>
      <c r="D655" s="32"/>
      <c r="E655" s="32"/>
      <c r="F655" s="31"/>
      <c r="G655" s="32"/>
      <c r="H655" s="32"/>
      <c r="I655" s="32"/>
      <c r="J655" s="32"/>
      <c r="K655" s="32"/>
      <c r="L655" s="32"/>
      <c r="M655" s="32"/>
      <c r="N655" s="32"/>
      <c r="O655" s="32"/>
      <c r="P655" s="32"/>
      <c r="Q655" s="32"/>
      <c r="R655" s="32"/>
      <c r="S655" s="32"/>
      <c r="T655" s="32"/>
      <c r="U655" s="32"/>
      <c r="V655" s="32"/>
      <c r="W655" s="32"/>
      <c r="X655" s="32"/>
      <c r="Y655" s="32"/>
      <c r="Z655" s="32"/>
    </row>
    <row r="656" spans="1:26" ht="12.5" x14ac:dyDescent="0.25">
      <c r="A656" s="32"/>
      <c r="B656" s="32"/>
      <c r="C656" s="32"/>
      <c r="D656" s="32"/>
      <c r="E656" s="32"/>
      <c r="F656" s="31"/>
      <c r="G656" s="32"/>
      <c r="H656" s="32"/>
      <c r="I656" s="32"/>
      <c r="J656" s="32"/>
      <c r="K656" s="32"/>
      <c r="L656" s="32"/>
      <c r="M656" s="32"/>
      <c r="N656" s="32"/>
      <c r="O656" s="32"/>
      <c r="P656" s="32"/>
      <c r="Q656" s="32"/>
      <c r="R656" s="32"/>
      <c r="S656" s="32"/>
      <c r="T656" s="32"/>
      <c r="U656" s="32"/>
      <c r="V656" s="32"/>
      <c r="W656" s="32"/>
      <c r="X656" s="32"/>
      <c r="Y656" s="32"/>
      <c r="Z656" s="32"/>
    </row>
    <row r="657" spans="1:26" ht="12.5" x14ac:dyDescent="0.25">
      <c r="A657" s="32"/>
      <c r="B657" s="32"/>
      <c r="C657" s="32"/>
      <c r="D657" s="32"/>
      <c r="E657" s="32"/>
      <c r="F657" s="31"/>
      <c r="G657" s="32"/>
      <c r="H657" s="32"/>
      <c r="I657" s="32"/>
      <c r="J657" s="32"/>
      <c r="K657" s="32"/>
      <c r="L657" s="32"/>
      <c r="M657" s="32"/>
      <c r="N657" s="32"/>
      <c r="O657" s="32"/>
      <c r="P657" s="32"/>
      <c r="Q657" s="32"/>
      <c r="R657" s="32"/>
      <c r="S657" s="32"/>
      <c r="T657" s="32"/>
      <c r="U657" s="32"/>
      <c r="V657" s="32"/>
      <c r="W657" s="32"/>
      <c r="X657" s="32"/>
      <c r="Y657" s="32"/>
      <c r="Z657" s="32"/>
    </row>
    <row r="658" spans="1:26" ht="12.5" x14ac:dyDescent="0.25">
      <c r="A658" s="32"/>
      <c r="B658" s="32"/>
      <c r="C658" s="32"/>
      <c r="D658" s="32"/>
      <c r="E658" s="32"/>
      <c r="F658" s="31"/>
      <c r="G658" s="32"/>
      <c r="H658" s="32"/>
      <c r="I658" s="32"/>
      <c r="J658" s="32"/>
      <c r="K658" s="32"/>
      <c r="L658" s="32"/>
      <c r="M658" s="32"/>
      <c r="N658" s="32"/>
      <c r="O658" s="32"/>
      <c r="P658" s="32"/>
      <c r="Q658" s="32"/>
      <c r="R658" s="32"/>
      <c r="S658" s="32"/>
      <c r="T658" s="32"/>
      <c r="U658" s="32"/>
      <c r="V658" s="32"/>
      <c r="W658" s="32"/>
      <c r="X658" s="32"/>
      <c r="Y658" s="32"/>
      <c r="Z658" s="32"/>
    </row>
    <row r="659" spans="1:26" ht="12.5" x14ac:dyDescent="0.25">
      <c r="A659" s="32"/>
      <c r="B659" s="32"/>
      <c r="C659" s="32"/>
      <c r="D659" s="32"/>
      <c r="E659" s="32"/>
      <c r="F659" s="31"/>
      <c r="G659" s="32"/>
      <c r="H659" s="32"/>
      <c r="I659" s="32"/>
      <c r="J659" s="32"/>
      <c r="K659" s="32"/>
      <c r="L659" s="32"/>
      <c r="M659" s="32"/>
      <c r="N659" s="32"/>
      <c r="O659" s="32"/>
      <c r="P659" s="32"/>
      <c r="Q659" s="32"/>
      <c r="R659" s="32"/>
      <c r="S659" s="32"/>
      <c r="T659" s="32"/>
      <c r="U659" s="32"/>
      <c r="V659" s="32"/>
      <c r="W659" s="32"/>
      <c r="X659" s="32"/>
      <c r="Y659" s="32"/>
      <c r="Z659" s="32"/>
    </row>
    <row r="660" spans="1:26" ht="12.5" x14ac:dyDescent="0.25">
      <c r="A660" s="32"/>
      <c r="B660" s="32"/>
      <c r="C660" s="32"/>
      <c r="D660" s="32"/>
      <c r="E660" s="32"/>
      <c r="F660" s="31"/>
      <c r="G660" s="32"/>
      <c r="H660" s="32"/>
      <c r="I660" s="32"/>
      <c r="J660" s="32"/>
      <c r="K660" s="32"/>
      <c r="L660" s="32"/>
      <c r="M660" s="32"/>
      <c r="N660" s="32"/>
      <c r="O660" s="32"/>
      <c r="P660" s="32"/>
      <c r="Q660" s="32"/>
      <c r="R660" s="32"/>
      <c r="S660" s="32"/>
      <c r="T660" s="32"/>
      <c r="U660" s="32"/>
      <c r="V660" s="32"/>
      <c r="W660" s="32"/>
      <c r="X660" s="32"/>
      <c r="Y660" s="32"/>
      <c r="Z660" s="32"/>
    </row>
    <row r="661" spans="1:26" ht="12.5" x14ac:dyDescent="0.25">
      <c r="A661" s="32"/>
      <c r="B661" s="32"/>
      <c r="C661" s="32"/>
      <c r="D661" s="32"/>
      <c r="E661" s="32"/>
      <c r="F661" s="31"/>
      <c r="G661" s="32"/>
      <c r="H661" s="32"/>
      <c r="I661" s="32"/>
      <c r="J661" s="32"/>
      <c r="K661" s="32"/>
      <c r="L661" s="32"/>
      <c r="M661" s="32"/>
      <c r="N661" s="32"/>
      <c r="O661" s="32"/>
      <c r="P661" s="32"/>
      <c r="Q661" s="32"/>
      <c r="R661" s="32"/>
      <c r="S661" s="32"/>
      <c r="T661" s="32"/>
      <c r="U661" s="32"/>
      <c r="V661" s="32"/>
      <c r="W661" s="32"/>
      <c r="X661" s="32"/>
      <c r="Y661" s="32"/>
      <c r="Z661" s="32"/>
    </row>
    <row r="662" spans="1:26" ht="12.5" x14ac:dyDescent="0.25">
      <c r="A662" s="32"/>
      <c r="B662" s="32"/>
      <c r="C662" s="32"/>
      <c r="D662" s="32"/>
      <c r="E662" s="32"/>
      <c r="F662" s="31"/>
      <c r="G662" s="32"/>
      <c r="H662" s="32"/>
      <c r="I662" s="32"/>
      <c r="J662" s="32"/>
      <c r="K662" s="32"/>
      <c r="L662" s="32"/>
      <c r="M662" s="32"/>
      <c r="N662" s="32"/>
      <c r="O662" s="32"/>
      <c r="P662" s="32"/>
      <c r="Q662" s="32"/>
      <c r="R662" s="32"/>
      <c r="S662" s="32"/>
      <c r="T662" s="32"/>
      <c r="U662" s="32"/>
      <c r="V662" s="32"/>
      <c r="W662" s="32"/>
      <c r="X662" s="32"/>
      <c r="Y662" s="32"/>
      <c r="Z662" s="32"/>
    </row>
    <row r="663" spans="1:26" ht="12.5" x14ac:dyDescent="0.25">
      <c r="A663" s="32"/>
      <c r="B663" s="32"/>
      <c r="C663" s="32"/>
      <c r="D663" s="32"/>
      <c r="E663" s="32"/>
      <c r="F663" s="31"/>
      <c r="G663" s="32"/>
      <c r="H663" s="32"/>
      <c r="I663" s="32"/>
      <c r="J663" s="32"/>
      <c r="K663" s="32"/>
      <c r="L663" s="32"/>
      <c r="M663" s="32"/>
      <c r="N663" s="32"/>
      <c r="O663" s="32"/>
      <c r="P663" s="32"/>
      <c r="Q663" s="32"/>
      <c r="R663" s="32"/>
      <c r="S663" s="32"/>
      <c r="T663" s="32"/>
      <c r="U663" s="32"/>
      <c r="V663" s="32"/>
      <c r="W663" s="32"/>
      <c r="X663" s="32"/>
      <c r="Y663" s="32"/>
      <c r="Z663" s="32"/>
    </row>
    <row r="664" spans="1:26" ht="12.5" x14ac:dyDescent="0.25">
      <c r="A664" s="32"/>
      <c r="B664" s="32"/>
      <c r="C664" s="32"/>
      <c r="D664" s="32"/>
      <c r="E664" s="32"/>
      <c r="F664" s="31"/>
      <c r="G664" s="32"/>
      <c r="H664" s="32"/>
      <c r="I664" s="32"/>
      <c r="J664" s="32"/>
      <c r="K664" s="32"/>
      <c r="L664" s="32"/>
      <c r="M664" s="32"/>
      <c r="N664" s="32"/>
      <c r="O664" s="32"/>
      <c r="P664" s="32"/>
      <c r="Q664" s="32"/>
      <c r="R664" s="32"/>
      <c r="S664" s="32"/>
      <c r="T664" s="32"/>
      <c r="U664" s="32"/>
      <c r="V664" s="32"/>
      <c r="W664" s="32"/>
      <c r="X664" s="32"/>
      <c r="Y664" s="32"/>
      <c r="Z664" s="32"/>
    </row>
    <row r="665" spans="1:26" ht="12.5" x14ac:dyDescent="0.25">
      <c r="A665" s="32"/>
      <c r="B665" s="32"/>
      <c r="C665" s="32"/>
      <c r="D665" s="32"/>
      <c r="E665" s="32"/>
      <c r="F665" s="31"/>
      <c r="G665" s="32"/>
      <c r="H665" s="32"/>
      <c r="I665" s="32"/>
      <c r="J665" s="32"/>
      <c r="K665" s="32"/>
      <c r="L665" s="32"/>
      <c r="M665" s="32"/>
      <c r="N665" s="32"/>
      <c r="O665" s="32"/>
      <c r="P665" s="32"/>
      <c r="Q665" s="32"/>
      <c r="R665" s="32"/>
      <c r="S665" s="32"/>
      <c r="T665" s="32"/>
      <c r="U665" s="32"/>
      <c r="V665" s="32"/>
      <c r="W665" s="32"/>
      <c r="X665" s="32"/>
      <c r="Y665" s="32"/>
      <c r="Z665" s="32"/>
    </row>
    <row r="666" spans="1:26" ht="12.5" x14ac:dyDescent="0.25">
      <c r="A666" s="32"/>
      <c r="B666" s="32"/>
      <c r="C666" s="32"/>
      <c r="D666" s="32"/>
      <c r="E666" s="32"/>
      <c r="F666" s="31"/>
      <c r="G666" s="32"/>
      <c r="H666" s="32"/>
      <c r="I666" s="32"/>
      <c r="J666" s="32"/>
      <c r="K666" s="32"/>
      <c r="L666" s="32"/>
      <c r="M666" s="32"/>
      <c r="N666" s="32"/>
      <c r="O666" s="32"/>
      <c r="P666" s="32"/>
      <c r="Q666" s="32"/>
      <c r="R666" s="32"/>
      <c r="S666" s="32"/>
      <c r="T666" s="32"/>
      <c r="U666" s="32"/>
      <c r="V666" s="32"/>
      <c r="W666" s="32"/>
      <c r="X666" s="32"/>
      <c r="Y666" s="32"/>
      <c r="Z666" s="32"/>
    </row>
    <row r="667" spans="1:26" ht="12.5" x14ac:dyDescent="0.25">
      <c r="A667" s="32"/>
      <c r="B667" s="32"/>
      <c r="C667" s="32"/>
      <c r="D667" s="32"/>
      <c r="E667" s="32"/>
      <c r="F667" s="31"/>
      <c r="G667" s="32"/>
      <c r="H667" s="32"/>
      <c r="I667" s="32"/>
      <c r="J667" s="32"/>
      <c r="K667" s="32"/>
      <c r="L667" s="32"/>
      <c r="M667" s="32"/>
      <c r="N667" s="32"/>
      <c r="O667" s="32"/>
      <c r="P667" s="32"/>
      <c r="Q667" s="32"/>
      <c r="R667" s="32"/>
      <c r="S667" s="32"/>
      <c r="T667" s="32"/>
      <c r="U667" s="32"/>
      <c r="V667" s="32"/>
      <c r="W667" s="32"/>
      <c r="X667" s="32"/>
      <c r="Y667" s="32"/>
      <c r="Z667" s="32"/>
    </row>
    <row r="668" spans="1:26" ht="12.5" x14ac:dyDescent="0.25">
      <c r="A668" s="32"/>
      <c r="B668" s="32"/>
      <c r="C668" s="32"/>
      <c r="D668" s="32"/>
      <c r="E668" s="32"/>
      <c r="F668" s="31"/>
      <c r="G668" s="32"/>
      <c r="H668" s="32"/>
      <c r="I668" s="32"/>
      <c r="J668" s="32"/>
      <c r="K668" s="32"/>
      <c r="L668" s="32"/>
      <c r="M668" s="32"/>
      <c r="N668" s="32"/>
      <c r="O668" s="32"/>
      <c r="P668" s="32"/>
      <c r="Q668" s="32"/>
      <c r="R668" s="32"/>
      <c r="S668" s="32"/>
      <c r="T668" s="32"/>
      <c r="U668" s="32"/>
      <c r="V668" s="32"/>
      <c r="W668" s="32"/>
      <c r="X668" s="32"/>
      <c r="Y668" s="32"/>
      <c r="Z668" s="32"/>
    </row>
    <row r="669" spans="1:26" ht="12.5" x14ac:dyDescent="0.25">
      <c r="A669" s="32"/>
      <c r="B669" s="32"/>
      <c r="C669" s="32"/>
      <c r="D669" s="32"/>
      <c r="E669" s="32"/>
      <c r="F669" s="31"/>
      <c r="G669" s="32"/>
      <c r="H669" s="32"/>
      <c r="I669" s="32"/>
      <c r="J669" s="32"/>
      <c r="K669" s="32"/>
      <c r="L669" s="32"/>
      <c r="M669" s="32"/>
      <c r="N669" s="32"/>
      <c r="O669" s="32"/>
      <c r="P669" s="32"/>
      <c r="Q669" s="32"/>
      <c r="R669" s="32"/>
      <c r="S669" s="32"/>
      <c r="T669" s="32"/>
      <c r="U669" s="32"/>
      <c r="V669" s="32"/>
      <c r="W669" s="32"/>
      <c r="X669" s="32"/>
      <c r="Y669" s="32"/>
      <c r="Z669" s="32"/>
    </row>
    <row r="670" spans="1:26" ht="12.5" x14ac:dyDescent="0.25">
      <c r="A670" s="32"/>
      <c r="B670" s="32"/>
      <c r="C670" s="32"/>
      <c r="D670" s="32"/>
      <c r="E670" s="32"/>
      <c r="F670" s="31"/>
      <c r="G670" s="32"/>
      <c r="H670" s="32"/>
      <c r="I670" s="32"/>
      <c r="J670" s="32"/>
      <c r="K670" s="32"/>
      <c r="L670" s="32"/>
      <c r="M670" s="32"/>
      <c r="N670" s="32"/>
      <c r="O670" s="32"/>
      <c r="P670" s="32"/>
      <c r="Q670" s="32"/>
      <c r="R670" s="32"/>
      <c r="S670" s="32"/>
      <c r="T670" s="32"/>
      <c r="U670" s="32"/>
      <c r="V670" s="32"/>
      <c r="W670" s="32"/>
      <c r="X670" s="32"/>
      <c r="Y670" s="32"/>
      <c r="Z670" s="32"/>
    </row>
    <row r="671" spans="1:26" ht="12.5" x14ac:dyDescent="0.25">
      <c r="A671" s="32"/>
      <c r="B671" s="32"/>
      <c r="C671" s="32"/>
      <c r="D671" s="32"/>
      <c r="E671" s="32"/>
      <c r="F671" s="31"/>
      <c r="G671" s="32"/>
      <c r="H671" s="32"/>
      <c r="I671" s="32"/>
      <c r="J671" s="32"/>
      <c r="K671" s="32"/>
      <c r="L671" s="32"/>
      <c r="M671" s="32"/>
      <c r="N671" s="32"/>
      <c r="O671" s="32"/>
      <c r="P671" s="32"/>
      <c r="Q671" s="32"/>
      <c r="R671" s="32"/>
      <c r="S671" s="32"/>
      <c r="T671" s="32"/>
      <c r="U671" s="32"/>
      <c r="V671" s="32"/>
      <c r="W671" s="32"/>
      <c r="X671" s="32"/>
      <c r="Y671" s="32"/>
      <c r="Z671" s="32"/>
    </row>
    <row r="672" spans="1:26" ht="12.5" x14ac:dyDescent="0.25">
      <c r="A672" s="32"/>
      <c r="B672" s="32"/>
      <c r="C672" s="32"/>
      <c r="D672" s="32"/>
      <c r="E672" s="32"/>
      <c r="F672" s="31"/>
      <c r="G672" s="32"/>
      <c r="H672" s="32"/>
      <c r="I672" s="32"/>
      <c r="J672" s="32"/>
      <c r="K672" s="32"/>
      <c r="L672" s="32"/>
      <c r="M672" s="32"/>
      <c r="N672" s="32"/>
      <c r="O672" s="32"/>
      <c r="P672" s="32"/>
      <c r="Q672" s="32"/>
      <c r="R672" s="32"/>
      <c r="S672" s="32"/>
      <c r="T672" s="32"/>
      <c r="U672" s="32"/>
      <c r="V672" s="32"/>
      <c r="W672" s="32"/>
      <c r="X672" s="32"/>
      <c r="Y672" s="32"/>
      <c r="Z672" s="32"/>
    </row>
    <row r="673" spans="1:26" ht="12.5" x14ac:dyDescent="0.25">
      <c r="A673" s="32"/>
      <c r="B673" s="32"/>
      <c r="C673" s="32"/>
      <c r="D673" s="32"/>
      <c r="E673" s="32"/>
      <c r="F673" s="31"/>
      <c r="G673" s="32"/>
      <c r="H673" s="32"/>
      <c r="I673" s="32"/>
      <c r="J673" s="32"/>
      <c r="K673" s="32"/>
      <c r="L673" s="32"/>
      <c r="M673" s="32"/>
      <c r="N673" s="32"/>
      <c r="O673" s="32"/>
      <c r="P673" s="32"/>
      <c r="Q673" s="32"/>
      <c r="R673" s="32"/>
      <c r="S673" s="32"/>
      <c r="T673" s="32"/>
      <c r="U673" s="32"/>
      <c r="V673" s="32"/>
      <c r="W673" s="32"/>
      <c r="X673" s="32"/>
      <c r="Y673" s="32"/>
      <c r="Z673" s="32"/>
    </row>
    <row r="674" spans="1:26" ht="12.5" x14ac:dyDescent="0.25">
      <c r="A674" s="32"/>
      <c r="B674" s="32"/>
      <c r="C674" s="32"/>
      <c r="D674" s="32"/>
      <c r="E674" s="32"/>
      <c r="F674" s="31"/>
      <c r="G674" s="32"/>
      <c r="H674" s="32"/>
      <c r="I674" s="32"/>
      <c r="J674" s="32"/>
      <c r="K674" s="32"/>
      <c r="L674" s="32"/>
      <c r="M674" s="32"/>
      <c r="N674" s="32"/>
      <c r="O674" s="32"/>
      <c r="P674" s="32"/>
      <c r="Q674" s="32"/>
      <c r="R674" s="32"/>
      <c r="S674" s="32"/>
      <c r="T674" s="32"/>
      <c r="U674" s="32"/>
      <c r="V674" s="32"/>
      <c r="W674" s="32"/>
      <c r="X674" s="32"/>
      <c r="Y674" s="32"/>
      <c r="Z674" s="32"/>
    </row>
    <row r="675" spans="1:26" ht="12.5" x14ac:dyDescent="0.25">
      <c r="A675" s="32"/>
      <c r="B675" s="32"/>
      <c r="C675" s="32"/>
      <c r="D675" s="32"/>
      <c r="E675" s="32"/>
      <c r="F675" s="31"/>
      <c r="G675" s="32"/>
      <c r="H675" s="32"/>
      <c r="I675" s="32"/>
      <c r="J675" s="32"/>
      <c r="K675" s="32"/>
      <c r="L675" s="32"/>
      <c r="M675" s="32"/>
      <c r="N675" s="32"/>
      <c r="O675" s="32"/>
      <c r="P675" s="32"/>
      <c r="Q675" s="32"/>
      <c r="R675" s="32"/>
      <c r="S675" s="32"/>
      <c r="T675" s="32"/>
      <c r="U675" s="32"/>
      <c r="V675" s="32"/>
      <c r="W675" s="32"/>
      <c r="X675" s="32"/>
      <c r="Y675" s="32"/>
      <c r="Z675" s="32"/>
    </row>
    <row r="676" spans="1:26" ht="12.5" x14ac:dyDescent="0.25">
      <c r="A676" s="32"/>
      <c r="B676" s="32"/>
      <c r="C676" s="32"/>
      <c r="D676" s="32"/>
      <c r="E676" s="32"/>
      <c r="F676" s="31"/>
      <c r="G676" s="32"/>
      <c r="H676" s="32"/>
      <c r="I676" s="32"/>
      <c r="J676" s="32"/>
      <c r="K676" s="32"/>
      <c r="L676" s="32"/>
      <c r="M676" s="32"/>
      <c r="N676" s="32"/>
      <c r="O676" s="32"/>
      <c r="P676" s="32"/>
      <c r="Q676" s="32"/>
      <c r="R676" s="32"/>
      <c r="S676" s="32"/>
      <c r="T676" s="32"/>
      <c r="U676" s="32"/>
      <c r="V676" s="32"/>
      <c r="W676" s="32"/>
      <c r="X676" s="32"/>
      <c r="Y676" s="32"/>
      <c r="Z676" s="32"/>
    </row>
    <row r="677" spans="1:26" ht="12.5" x14ac:dyDescent="0.25">
      <c r="A677" s="32"/>
      <c r="B677" s="32"/>
      <c r="C677" s="32"/>
      <c r="D677" s="32"/>
      <c r="E677" s="32"/>
      <c r="F677" s="31"/>
      <c r="G677" s="32"/>
      <c r="H677" s="32"/>
      <c r="I677" s="32"/>
      <c r="J677" s="32"/>
      <c r="K677" s="32"/>
      <c r="L677" s="32"/>
      <c r="M677" s="32"/>
      <c r="N677" s="32"/>
      <c r="O677" s="32"/>
      <c r="P677" s="32"/>
      <c r="Q677" s="32"/>
      <c r="R677" s="32"/>
      <c r="S677" s="32"/>
      <c r="T677" s="32"/>
      <c r="U677" s="32"/>
      <c r="V677" s="32"/>
      <c r="W677" s="32"/>
      <c r="X677" s="32"/>
      <c r="Y677" s="32"/>
      <c r="Z677" s="32"/>
    </row>
    <row r="678" spans="1:26" ht="12.5" x14ac:dyDescent="0.25">
      <c r="A678" s="32"/>
      <c r="B678" s="32"/>
      <c r="C678" s="32"/>
      <c r="D678" s="32"/>
      <c r="E678" s="32"/>
      <c r="F678" s="31"/>
      <c r="G678" s="32"/>
      <c r="H678" s="32"/>
      <c r="I678" s="32"/>
      <c r="J678" s="32"/>
      <c r="K678" s="32"/>
      <c r="L678" s="32"/>
      <c r="M678" s="32"/>
      <c r="N678" s="32"/>
      <c r="O678" s="32"/>
      <c r="P678" s="32"/>
      <c r="Q678" s="32"/>
      <c r="R678" s="32"/>
      <c r="S678" s="32"/>
      <c r="T678" s="32"/>
      <c r="U678" s="32"/>
      <c r="V678" s="32"/>
      <c r="W678" s="32"/>
      <c r="X678" s="32"/>
      <c r="Y678" s="32"/>
      <c r="Z678" s="32"/>
    </row>
    <row r="679" spans="1:26" ht="12.5" x14ac:dyDescent="0.25">
      <c r="A679" s="32"/>
      <c r="B679" s="32"/>
      <c r="C679" s="32"/>
      <c r="D679" s="32"/>
      <c r="E679" s="32"/>
      <c r="F679" s="31"/>
      <c r="G679" s="32"/>
      <c r="H679" s="32"/>
      <c r="I679" s="32"/>
      <c r="J679" s="32"/>
      <c r="K679" s="32"/>
      <c r="L679" s="32"/>
      <c r="M679" s="32"/>
      <c r="N679" s="32"/>
      <c r="O679" s="32"/>
      <c r="P679" s="32"/>
      <c r="Q679" s="32"/>
      <c r="R679" s="32"/>
      <c r="S679" s="32"/>
      <c r="T679" s="32"/>
      <c r="U679" s="32"/>
      <c r="V679" s="32"/>
      <c r="W679" s="32"/>
      <c r="X679" s="32"/>
      <c r="Y679" s="32"/>
      <c r="Z679" s="32"/>
    </row>
    <row r="680" spans="1:26" ht="12.5" x14ac:dyDescent="0.25">
      <c r="A680" s="32"/>
      <c r="B680" s="32"/>
      <c r="C680" s="32"/>
      <c r="D680" s="32"/>
      <c r="E680" s="32"/>
      <c r="F680" s="31"/>
      <c r="G680" s="32"/>
      <c r="H680" s="32"/>
      <c r="I680" s="32"/>
      <c r="J680" s="32"/>
      <c r="K680" s="32"/>
      <c r="L680" s="32"/>
      <c r="M680" s="32"/>
      <c r="N680" s="32"/>
      <c r="O680" s="32"/>
      <c r="P680" s="32"/>
      <c r="Q680" s="32"/>
      <c r="R680" s="32"/>
      <c r="S680" s="32"/>
      <c r="T680" s="32"/>
      <c r="U680" s="32"/>
      <c r="V680" s="32"/>
      <c r="W680" s="32"/>
      <c r="X680" s="32"/>
      <c r="Y680" s="32"/>
      <c r="Z680" s="32"/>
    </row>
    <row r="681" spans="1:26" ht="12.5" x14ac:dyDescent="0.25">
      <c r="A681" s="32"/>
      <c r="B681" s="32"/>
      <c r="C681" s="32"/>
      <c r="D681" s="32"/>
      <c r="E681" s="32"/>
      <c r="F681" s="31"/>
      <c r="G681" s="32"/>
      <c r="H681" s="32"/>
      <c r="I681" s="32"/>
      <c r="J681" s="32"/>
      <c r="K681" s="32"/>
      <c r="L681" s="32"/>
      <c r="M681" s="32"/>
      <c r="N681" s="32"/>
      <c r="O681" s="32"/>
      <c r="P681" s="32"/>
      <c r="Q681" s="32"/>
      <c r="R681" s="32"/>
      <c r="S681" s="32"/>
      <c r="T681" s="32"/>
      <c r="U681" s="32"/>
      <c r="V681" s="32"/>
      <c r="W681" s="32"/>
      <c r="X681" s="32"/>
      <c r="Y681" s="32"/>
      <c r="Z681" s="32"/>
    </row>
    <row r="682" spans="1:26" ht="12.5" x14ac:dyDescent="0.25">
      <c r="A682" s="32"/>
      <c r="B682" s="32"/>
      <c r="C682" s="32"/>
      <c r="D682" s="32"/>
      <c r="E682" s="32"/>
      <c r="F682" s="31"/>
      <c r="G682" s="32"/>
      <c r="H682" s="32"/>
      <c r="I682" s="32"/>
      <c r="J682" s="32"/>
      <c r="K682" s="32"/>
      <c r="L682" s="32"/>
      <c r="M682" s="32"/>
      <c r="N682" s="32"/>
      <c r="O682" s="32"/>
      <c r="P682" s="32"/>
      <c r="Q682" s="32"/>
      <c r="R682" s="32"/>
      <c r="S682" s="32"/>
      <c r="T682" s="32"/>
      <c r="U682" s="32"/>
      <c r="V682" s="32"/>
      <c r="W682" s="32"/>
      <c r="X682" s="32"/>
      <c r="Y682" s="32"/>
      <c r="Z682" s="32"/>
    </row>
    <row r="683" spans="1:26" ht="12.5" x14ac:dyDescent="0.25">
      <c r="A683" s="32"/>
      <c r="B683" s="32"/>
      <c r="C683" s="32"/>
      <c r="D683" s="32"/>
      <c r="E683" s="32"/>
      <c r="F683" s="31"/>
      <c r="G683" s="32"/>
      <c r="H683" s="32"/>
      <c r="I683" s="32"/>
      <c r="J683" s="32"/>
      <c r="K683" s="32"/>
      <c r="L683" s="32"/>
      <c r="M683" s="32"/>
      <c r="N683" s="32"/>
      <c r="O683" s="32"/>
      <c r="P683" s="32"/>
      <c r="Q683" s="32"/>
      <c r="R683" s="32"/>
      <c r="S683" s="32"/>
      <c r="T683" s="32"/>
      <c r="U683" s="32"/>
      <c r="V683" s="32"/>
      <c r="W683" s="32"/>
      <c r="X683" s="32"/>
      <c r="Y683" s="32"/>
      <c r="Z683" s="32"/>
    </row>
    <row r="684" spans="1:26" ht="12.5" x14ac:dyDescent="0.25">
      <c r="A684" s="32"/>
      <c r="B684" s="32"/>
      <c r="C684" s="32"/>
      <c r="D684" s="32"/>
      <c r="E684" s="32"/>
      <c r="F684" s="31"/>
      <c r="G684" s="32"/>
      <c r="H684" s="32"/>
      <c r="I684" s="32"/>
      <c r="J684" s="32"/>
      <c r="K684" s="32"/>
      <c r="L684" s="32"/>
      <c r="M684" s="32"/>
      <c r="N684" s="32"/>
      <c r="O684" s="32"/>
      <c r="P684" s="32"/>
      <c r="Q684" s="32"/>
      <c r="R684" s="32"/>
      <c r="S684" s="32"/>
      <c r="T684" s="32"/>
      <c r="U684" s="32"/>
      <c r="V684" s="32"/>
      <c r="W684" s="32"/>
      <c r="X684" s="32"/>
      <c r="Y684" s="32"/>
      <c r="Z684" s="32"/>
    </row>
    <row r="685" spans="1:26" ht="12.5" x14ac:dyDescent="0.25">
      <c r="A685" s="32"/>
      <c r="B685" s="32"/>
      <c r="C685" s="32"/>
      <c r="D685" s="32"/>
      <c r="E685" s="32"/>
      <c r="F685" s="31"/>
      <c r="G685" s="32"/>
      <c r="H685" s="32"/>
      <c r="I685" s="32"/>
      <c r="J685" s="32"/>
      <c r="K685" s="32"/>
      <c r="L685" s="32"/>
      <c r="M685" s="32"/>
      <c r="N685" s="32"/>
      <c r="O685" s="32"/>
      <c r="P685" s="32"/>
      <c r="Q685" s="32"/>
      <c r="R685" s="32"/>
      <c r="S685" s="32"/>
      <c r="T685" s="32"/>
      <c r="U685" s="32"/>
      <c r="V685" s="32"/>
      <c r="W685" s="32"/>
      <c r="X685" s="32"/>
      <c r="Y685" s="32"/>
      <c r="Z685" s="32"/>
    </row>
    <row r="686" spans="1:26" ht="12.5" x14ac:dyDescent="0.25">
      <c r="A686" s="32"/>
      <c r="B686" s="32"/>
      <c r="C686" s="32"/>
      <c r="D686" s="32"/>
      <c r="E686" s="32"/>
      <c r="F686" s="31"/>
      <c r="G686" s="32"/>
      <c r="H686" s="32"/>
      <c r="I686" s="32"/>
      <c r="J686" s="32"/>
      <c r="K686" s="32"/>
      <c r="L686" s="32"/>
      <c r="M686" s="32"/>
      <c r="N686" s="32"/>
      <c r="O686" s="32"/>
      <c r="P686" s="32"/>
      <c r="Q686" s="32"/>
      <c r="R686" s="32"/>
      <c r="S686" s="32"/>
      <c r="T686" s="32"/>
      <c r="U686" s="32"/>
      <c r="V686" s="32"/>
      <c r="W686" s="32"/>
      <c r="X686" s="32"/>
      <c r="Y686" s="32"/>
      <c r="Z686" s="32"/>
    </row>
    <row r="687" spans="1:26" ht="12.5" x14ac:dyDescent="0.25">
      <c r="A687" s="32"/>
      <c r="B687" s="32"/>
      <c r="C687" s="32"/>
      <c r="D687" s="32"/>
      <c r="E687" s="32"/>
      <c r="F687" s="31"/>
      <c r="G687" s="32"/>
      <c r="H687" s="32"/>
      <c r="I687" s="32"/>
      <c r="J687" s="32"/>
      <c r="K687" s="32"/>
      <c r="L687" s="32"/>
      <c r="M687" s="32"/>
      <c r="N687" s="32"/>
      <c r="O687" s="32"/>
      <c r="P687" s="32"/>
      <c r="Q687" s="32"/>
      <c r="R687" s="32"/>
      <c r="S687" s="32"/>
      <c r="T687" s="32"/>
      <c r="U687" s="32"/>
      <c r="V687" s="32"/>
      <c r="W687" s="32"/>
      <c r="X687" s="32"/>
      <c r="Y687" s="32"/>
      <c r="Z687" s="32"/>
    </row>
    <row r="688" spans="1:26" ht="12.5" x14ac:dyDescent="0.25">
      <c r="A688" s="32"/>
      <c r="B688" s="32"/>
      <c r="C688" s="32"/>
      <c r="D688" s="32"/>
      <c r="E688" s="32"/>
      <c r="F688" s="31"/>
      <c r="G688" s="32"/>
      <c r="H688" s="32"/>
      <c r="I688" s="32"/>
      <c r="J688" s="32"/>
      <c r="K688" s="32"/>
      <c r="L688" s="32"/>
      <c r="M688" s="32"/>
      <c r="N688" s="32"/>
      <c r="O688" s="32"/>
      <c r="P688" s="32"/>
      <c r="Q688" s="32"/>
      <c r="R688" s="32"/>
      <c r="S688" s="32"/>
      <c r="T688" s="32"/>
      <c r="U688" s="32"/>
      <c r="V688" s="32"/>
      <c r="W688" s="32"/>
      <c r="X688" s="32"/>
      <c r="Y688" s="32"/>
      <c r="Z688" s="32"/>
    </row>
    <row r="689" spans="1:26" ht="12.5" x14ac:dyDescent="0.25">
      <c r="A689" s="32"/>
      <c r="B689" s="32"/>
      <c r="C689" s="32"/>
      <c r="D689" s="32"/>
      <c r="E689" s="32"/>
      <c r="F689" s="31"/>
      <c r="G689" s="32"/>
      <c r="H689" s="32"/>
      <c r="I689" s="32"/>
      <c r="J689" s="32"/>
      <c r="K689" s="32"/>
      <c r="L689" s="32"/>
      <c r="M689" s="32"/>
      <c r="N689" s="32"/>
      <c r="O689" s="32"/>
      <c r="P689" s="32"/>
      <c r="Q689" s="32"/>
      <c r="R689" s="32"/>
      <c r="S689" s="32"/>
      <c r="T689" s="32"/>
      <c r="U689" s="32"/>
      <c r="V689" s="32"/>
      <c r="W689" s="32"/>
      <c r="X689" s="32"/>
      <c r="Y689" s="32"/>
      <c r="Z689" s="32"/>
    </row>
    <row r="690" spans="1:26" ht="12.5" x14ac:dyDescent="0.25">
      <c r="A690" s="32"/>
      <c r="B690" s="32"/>
      <c r="C690" s="32"/>
      <c r="D690" s="32"/>
      <c r="E690" s="32"/>
      <c r="F690" s="31"/>
      <c r="G690" s="32"/>
      <c r="H690" s="32"/>
      <c r="I690" s="32"/>
      <c r="J690" s="32"/>
      <c r="K690" s="32"/>
      <c r="L690" s="32"/>
      <c r="M690" s="32"/>
      <c r="N690" s="32"/>
      <c r="O690" s="32"/>
      <c r="P690" s="32"/>
      <c r="Q690" s="32"/>
      <c r="R690" s="32"/>
      <c r="S690" s="32"/>
      <c r="T690" s="32"/>
      <c r="U690" s="32"/>
      <c r="V690" s="32"/>
      <c r="W690" s="32"/>
      <c r="X690" s="32"/>
      <c r="Y690" s="32"/>
      <c r="Z690" s="32"/>
    </row>
    <row r="691" spans="1:26" ht="12.5" x14ac:dyDescent="0.25">
      <c r="A691" s="32"/>
      <c r="B691" s="32"/>
      <c r="C691" s="32"/>
      <c r="D691" s="32"/>
      <c r="E691" s="32"/>
      <c r="F691" s="31"/>
      <c r="G691" s="32"/>
      <c r="H691" s="32"/>
      <c r="I691" s="32"/>
      <c r="J691" s="32"/>
      <c r="K691" s="32"/>
      <c r="L691" s="32"/>
      <c r="M691" s="32"/>
      <c r="N691" s="32"/>
      <c r="O691" s="32"/>
      <c r="P691" s="32"/>
      <c r="Q691" s="32"/>
      <c r="R691" s="32"/>
      <c r="S691" s="32"/>
      <c r="T691" s="32"/>
      <c r="U691" s="32"/>
      <c r="V691" s="32"/>
      <c r="W691" s="32"/>
      <c r="X691" s="32"/>
      <c r="Y691" s="32"/>
      <c r="Z691" s="32"/>
    </row>
    <row r="692" spans="1:26" ht="12.5" x14ac:dyDescent="0.25">
      <c r="A692" s="32"/>
      <c r="B692" s="32"/>
      <c r="C692" s="32"/>
      <c r="D692" s="32"/>
      <c r="E692" s="32"/>
      <c r="F692" s="31"/>
      <c r="G692" s="32"/>
      <c r="H692" s="32"/>
      <c r="I692" s="32"/>
      <c r="J692" s="32"/>
      <c r="K692" s="32"/>
      <c r="L692" s="32"/>
      <c r="M692" s="32"/>
      <c r="N692" s="32"/>
      <c r="O692" s="32"/>
      <c r="P692" s="32"/>
      <c r="Q692" s="32"/>
      <c r="R692" s="32"/>
      <c r="S692" s="32"/>
      <c r="T692" s="32"/>
      <c r="U692" s="32"/>
      <c r="V692" s="32"/>
      <c r="W692" s="32"/>
      <c r="X692" s="32"/>
      <c r="Y692" s="32"/>
      <c r="Z692" s="32"/>
    </row>
    <row r="693" spans="1:26" ht="12.5" x14ac:dyDescent="0.25">
      <c r="A693" s="32"/>
      <c r="B693" s="32"/>
      <c r="C693" s="32"/>
      <c r="D693" s="32"/>
      <c r="E693" s="32"/>
      <c r="F693" s="31"/>
      <c r="G693" s="32"/>
      <c r="H693" s="32"/>
      <c r="I693" s="32"/>
      <c r="J693" s="32"/>
      <c r="K693" s="32"/>
      <c r="L693" s="32"/>
      <c r="M693" s="32"/>
      <c r="N693" s="32"/>
      <c r="O693" s="32"/>
      <c r="P693" s="32"/>
      <c r="Q693" s="32"/>
      <c r="R693" s="32"/>
      <c r="S693" s="32"/>
      <c r="T693" s="32"/>
      <c r="U693" s="32"/>
      <c r="V693" s="32"/>
      <c r="W693" s="32"/>
      <c r="X693" s="32"/>
      <c r="Y693" s="32"/>
      <c r="Z693" s="32"/>
    </row>
    <row r="694" spans="1:26" ht="12.5" x14ac:dyDescent="0.25">
      <c r="A694" s="32"/>
      <c r="B694" s="32"/>
      <c r="C694" s="32"/>
      <c r="D694" s="32"/>
      <c r="E694" s="32"/>
      <c r="F694" s="31"/>
      <c r="G694" s="32"/>
      <c r="H694" s="32"/>
      <c r="I694" s="32"/>
      <c r="J694" s="32"/>
      <c r="K694" s="32"/>
      <c r="L694" s="32"/>
      <c r="M694" s="32"/>
      <c r="N694" s="32"/>
      <c r="O694" s="32"/>
      <c r="P694" s="32"/>
      <c r="Q694" s="32"/>
      <c r="R694" s="32"/>
      <c r="S694" s="32"/>
      <c r="T694" s="32"/>
      <c r="U694" s="32"/>
      <c r="V694" s="32"/>
      <c r="W694" s="32"/>
      <c r="X694" s="32"/>
      <c r="Y694" s="32"/>
      <c r="Z694" s="32"/>
    </row>
    <row r="695" spans="1:26" ht="12.5" x14ac:dyDescent="0.25">
      <c r="A695" s="32"/>
      <c r="B695" s="32"/>
      <c r="C695" s="32"/>
      <c r="D695" s="32"/>
      <c r="E695" s="32"/>
      <c r="F695" s="31"/>
      <c r="G695" s="32"/>
      <c r="H695" s="32"/>
      <c r="I695" s="32"/>
      <c r="J695" s="32"/>
      <c r="K695" s="32"/>
      <c r="L695" s="32"/>
      <c r="M695" s="32"/>
      <c r="N695" s="32"/>
      <c r="O695" s="32"/>
      <c r="P695" s="32"/>
      <c r="Q695" s="32"/>
      <c r="R695" s="32"/>
      <c r="S695" s="32"/>
      <c r="T695" s="32"/>
      <c r="U695" s="32"/>
      <c r="V695" s="32"/>
      <c r="W695" s="32"/>
      <c r="X695" s="32"/>
      <c r="Y695" s="32"/>
      <c r="Z695" s="32"/>
    </row>
    <row r="696" spans="1:26" ht="12.5" x14ac:dyDescent="0.25">
      <c r="A696" s="32"/>
      <c r="B696" s="32"/>
      <c r="C696" s="32"/>
      <c r="D696" s="32"/>
      <c r="E696" s="32"/>
      <c r="F696" s="31"/>
      <c r="G696" s="32"/>
      <c r="H696" s="32"/>
      <c r="I696" s="32"/>
      <c r="J696" s="32"/>
      <c r="K696" s="32"/>
      <c r="L696" s="32"/>
      <c r="M696" s="32"/>
      <c r="N696" s="32"/>
      <c r="O696" s="32"/>
      <c r="P696" s="32"/>
      <c r="Q696" s="32"/>
      <c r="R696" s="32"/>
      <c r="S696" s="32"/>
      <c r="T696" s="32"/>
      <c r="U696" s="32"/>
      <c r="V696" s="32"/>
      <c r="W696" s="32"/>
      <c r="X696" s="32"/>
      <c r="Y696" s="32"/>
      <c r="Z696" s="32"/>
    </row>
    <row r="697" spans="1:26" ht="12.5" x14ac:dyDescent="0.25">
      <c r="A697" s="32"/>
      <c r="B697" s="32"/>
      <c r="C697" s="32"/>
      <c r="D697" s="32"/>
      <c r="E697" s="32"/>
      <c r="F697" s="31"/>
      <c r="G697" s="32"/>
      <c r="H697" s="32"/>
      <c r="I697" s="32"/>
      <c r="J697" s="32"/>
      <c r="K697" s="32"/>
      <c r="L697" s="32"/>
      <c r="M697" s="32"/>
      <c r="N697" s="32"/>
      <c r="O697" s="32"/>
      <c r="P697" s="32"/>
      <c r="Q697" s="32"/>
      <c r="R697" s="32"/>
      <c r="S697" s="32"/>
      <c r="T697" s="32"/>
      <c r="U697" s="32"/>
      <c r="V697" s="32"/>
      <c r="W697" s="32"/>
      <c r="X697" s="32"/>
      <c r="Y697" s="32"/>
      <c r="Z697" s="32"/>
    </row>
    <row r="698" spans="1:26" ht="12.5" x14ac:dyDescent="0.25">
      <c r="A698" s="32"/>
      <c r="B698" s="32"/>
      <c r="C698" s="32"/>
      <c r="D698" s="32"/>
      <c r="E698" s="32"/>
      <c r="F698" s="31"/>
      <c r="G698" s="32"/>
      <c r="H698" s="32"/>
      <c r="I698" s="32"/>
      <c r="J698" s="32"/>
      <c r="K698" s="32"/>
      <c r="L698" s="32"/>
      <c r="M698" s="32"/>
      <c r="N698" s="32"/>
      <c r="O698" s="32"/>
      <c r="P698" s="32"/>
      <c r="Q698" s="32"/>
      <c r="R698" s="32"/>
      <c r="S698" s="32"/>
      <c r="T698" s="32"/>
      <c r="U698" s="32"/>
      <c r="V698" s="32"/>
      <c r="W698" s="32"/>
      <c r="X698" s="32"/>
      <c r="Y698" s="32"/>
      <c r="Z698" s="32"/>
    </row>
    <row r="699" spans="1:26" ht="12.5" x14ac:dyDescent="0.25">
      <c r="A699" s="32"/>
      <c r="B699" s="32"/>
      <c r="C699" s="32"/>
      <c r="D699" s="32"/>
      <c r="E699" s="32"/>
      <c r="F699" s="31"/>
      <c r="G699" s="32"/>
      <c r="H699" s="32"/>
      <c r="I699" s="32"/>
      <c r="J699" s="32"/>
      <c r="K699" s="32"/>
      <c r="L699" s="32"/>
      <c r="M699" s="32"/>
      <c r="N699" s="32"/>
      <c r="O699" s="32"/>
      <c r="P699" s="32"/>
      <c r="Q699" s="32"/>
      <c r="R699" s="32"/>
      <c r="S699" s="32"/>
      <c r="T699" s="32"/>
      <c r="U699" s="32"/>
      <c r="V699" s="32"/>
      <c r="W699" s="32"/>
      <c r="X699" s="32"/>
      <c r="Y699" s="32"/>
      <c r="Z699" s="32"/>
    </row>
    <row r="700" spans="1:26" ht="12.5" x14ac:dyDescent="0.25">
      <c r="A700" s="32"/>
      <c r="B700" s="32"/>
      <c r="C700" s="32"/>
      <c r="D700" s="32"/>
      <c r="E700" s="32"/>
      <c r="F700" s="31"/>
      <c r="G700" s="32"/>
      <c r="H700" s="32"/>
      <c r="I700" s="32"/>
      <c r="J700" s="32"/>
      <c r="K700" s="32"/>
      <c r="L700" s="32"/>
      <c r="M700" s="32"/>
      <c r="N700" s="32"/>
      <c r="O700" s="32"/>
      <c r="P700" s="32"/>
      <c r="Q700" s="32"/>
      <c r="R700" s="32"/>
      <c r="S700" s="32"/>
      <c r="T700" s="32"/>
      <c r="U700" s="32"/>
      <c r="V700" s="32"/>
      <c r="W700" s="32"/>
      <c r="X700" s="32"/>
      <c r="Y700" s="32"/>
      <c r="Z700" s="32"/>
    </row>
    <row r="701" spans="1:26" ht="12.5" x14ac:dyDescent="0.25">
      <c r="A701" s="32"/>
      <c r="B701" s="32"/>
      <c r="C701" s="32"/>
      <c r="D701" s="32"/>
      <c r="E701" s="32"/>
      <c r="F701" s="31"/>
      <c r="G701" s="32"/>
      <c r="H701" s="32"/>
      <c r="I701" s="32"/>
      <c r="J701" s="32"/>
      <c r="K701" s="32"/>
      <c r="L701" s="32"/>
      <c r="M701" s="32"/>
      <c r="N701" s="32"/>
      <c r="O701" s="32"/>
      <c r="P701" s="32"/>
      <c r="Q701" s="32"/>
      <c r="R701" s="32"/>
      <c r="S701" s="32"/>
      <c r="T701" s="32"/>
      <c r="U701" s="32"/>
      <c r="V701" s="32"/>
      <c r="W701" s="32"/>
      <c r="X701" s="32"/>
      <c r="Y701" s="32"/>
      <c r="Z701" s="32"/>
    </row>
    <row r="702" spans="1:26" ht="12.5" x14ac:dyDescent="0.25">
      <c r="A702" s="32"/>
      <c r="B702" s="32"/>
      <c r="C702" s="32"/>
      <c r="D702" s="32"/>
      <c r="E702" s="32"/>
      <c r="F702" s="31"/>
      <c r="G702" s="32"/>
      <c r="H702" s="32"/>
      <c r="I702" s="32"/>
      <c r="J702" s="32"/>
      <c r="K702" s="32"/>
      <c r="L702" s="32"/>
      <c r="M702" s="32"/>
      <c r="N702" s="32"/>
      <c r="O702" s="32"/>
      <c r="P702" s="32"/>
      <c r="Q702" s="32"/>
      <c r="R702" s="32"/>
      <c r="S702" s="32"/>
      <c r="T702" s="32"/>
      <c r="U702" s="32"/>
      <c r="V702" s="32"/>
      <c r="W702" s="32"/>
      <c r="X702" s="32"/>
      <c r="Y702" s="32"/>
      <c r="Z702" s="32"/>
    </row>
    <row r="703" spans="1:26" ht="12.5" x14ac:dyDescent="0.25">
      <c r="A703" s="32"/>
      <c r="B703" s="32"/>
      <c r="C703" s="32"/>
      <c r="D703" s="32"/>
      <c r="E703" s="32"/>
      <c r="F703" s="31"/>
      <c r="G703" s="32"/>
      <c r="H703" s="32"/>
      <c r="I703" s="32"/>
      <c r="J703" s="32"/>
      <c r="K703" s="32"/>
      <c r="L703" s="32"/>
      <c r="M703" s="32"/>
      <c r="N703" s="32"/>
      <c r="O703" s="32"/>
      <c r="P703" s="32"/>
      <c r="Q703" s="32"/>
      <c r="R703" s="32"/>
      <c r="S703" s="32"/>
      <c r="T703" s="32"/>
      <c r="U703" s="32"/>
      <c r="V703" s="32"/>
      <c r="W703" s="32"/>
      <c r="X703" s="32"/>
      <c r="Y703" s="32"/>
      <c r="Z703" s="32"/>
    </row>
    <row r="704" spans="1:26" ht="12.5" x14ac:dyDescent="0.25">
      <c r="A704" s="32"/>
      <c r="B704" s="32"/>
      <c r="C704" s="32"/>
      <c r="D704" s="32"/>
      <c r="E704" s="32"/>
      <c r="F704" s="31"/>
      <c r="G704" s="32"/>
      <c r="H704" s="32"/>
      <c r="I704" s="32"/>
      <c r="J704" s="32"/>
      <c r="K704" s="32"/>
      <c r="L704" s="32"/>
      <c r="M704" s="32"/>
      <c r="N704" s="32"/>
      <c r="O704" s="32"/>
      <c r="P704" s="32"/>
      <c r="Q704" s="32"/>
      <c r="R704" s="32"/>
      <c r="S704" s="32"/>
      <c r="T704" s="32"/>
      <c r="U704" s="32"/>
      <c r="V704" s="32"/>
      <c r="W704" s="32"/>
      <c r="X704" s="32"/>
      <c r="Y704" s="32"/>
      <c r="Z704" s="32"/>
    </row>
    <row r="705" spans="1:26" ht="12.5" x14ac:dyDescent="0.25">
      <c r="A705" s="32"/>
      <c r="B705" s="32"/>
      <c r="C705" s="32"/>
      <c r="D705" s="32"/>
      <c r="E705" s="32"/>
      <c r="F705" s="31"/>
      <c r="G705" s="32"/>
      <c r="H705" s="32"/>
      <c r="I705" s="32"/>
      <c r="J705" s="32"/>
      <c r="K705" s="32"/>
      <c r="L705" s="32"/>
      <c r="M705" s="32"/>
      <c r="N705" s="32"/>
      <c r="O705" s="32"/>
      <c r="P705" s="32"/>
      <c r="Q705" s="32"/>
      <c r="R705" s="32"/>
      <c r="S705" s="32"/>
      <c r="T705" s="32"/>
      <c r="U705" s="32"/>
      <c r="V705" s="32"/>
      <c r="W705" s="32"/>
      <c r="X705" s="32"/>
      <c r="Y705" s="32"/>
      <c r="Z705" s="32"/>
    </row>
    <row r="706" spans="1:26" ht="12.5" x14ac:dyDescent="0.25">
      <c r="A706" s="32"/>
      <c r="B706" s="32"/>
      <c r="C706" s="32"/>
      <c r="D706" s="32"/>
      <c r="E706" s="32"/>
      <c r="F706" s="31"/>
      <c r="G706" s="32"/>
      <c r="H706" s="32"/>
      <c r="I706" s="32"/>
      <c r="J706" s="32"/>
      <c r="K706" s="32"/>
      <c r="L706" s="32"/>
      <c r="M706" s="32"/>
      <c r="N706" s="32"/>
      <c r="O706" s="32"/>
      <c r="P706" s="32"/>
      <c r="Q706" s="32"/>
      <c r="R706" s="32"/>
      <c r="S706" s="32"/>
      <c r="T706" s="32"/>
      <c r="U706" s="32"/>
      <c r="V706" s="32"/>
      <c r="W706" s="32"/>
      <c r="X706" s="32"/>
      <c r="Y706" s="32"/>
      <c r="Z706" s="32"/>
    </row>
    <row r="707" spans="1:26" ht="12.5" x14ac:dyDescent="0.25">
      <c r="A707" s="32"/>
      <c r="B707" s="32"/>
      <c r="C707" s="32"/>
      <c r="D707" s="32"/>
      <c r="E707" s="32"/>
      <c r="F707" s="31"/>
      <c r="G707" s="32"/>
      <c r="H707" s="32"/>
      <c r="I707" s="32"/>
      <c r="J707" s="32"/>
      <c r="K707" s="32"/>
      <c r="L707" s="32"/>
      <c r="M707" s="32"/>
      <c r="N707" s="32"/>
      <c r="O707" s="32"/>
      <c r="P707" s="32"/>
      <c r="Q707" s="32"/>
      <c r="R707" s="32"/>
      <c r="S707" s="32"/>
      <c r="T707" s="32"/>
      <c r="U707" s="32"/>
      <c r="V707" s="32"/>
      <c r="W707" s="32"/>
      <c r="X707" s="32"/>
      <c r="Y707" s="32"/>
      <c r="Z707" s="32"/>
    </row>
    <row r="708" spans="1:26" ht="12.5" x14ac:dyDescent="0.25">
      <c r="A708" s="32"/>
      <c r="B708" s="32"/>
      <c r="C708" s="32"/>
      <c r="D708" s="32"/>
      <c r="E708" s="32"/>
      <c r="F708" s="31"/>
      <c r="G708" s="32"/>
      <c r="H708" s="32"/>
      <c r="I708" s="32"/>
      <c r="J708" s="32"/>
      <c r="K708" s="32"/>
      <c r="L708" s="32"/>
      <c r="M708" s="32"/>
      <c r="N708" s="32"/>
      <c r="O708" s="32"/>
      <c r="P708" s="32"/>
      <c r="Q708" s="32"/>
      <c r="R708" s="32"/>
      <c r="S708" s="32"/>
      <c r="T708" s="32"/>
      <c r="U708" s="32"/>
      <c r="V708" s="32"/>
      <c r="W708" s="32"/>
      <c r="X708" s="32"/>
      <c r="Y708" s="32"/>
      <c r="Z708" s="32"/>
    </row>
    <row r="709" spans="1:26" ht="12.5" x14ac:dyDescent="0.25">
      <c r="A709" s="32"/>
      <c r="B709" s="32"/>
      <c r="C709" s="32"/>
      <c r="D709" s="32"/>
      <c r="E709" s="32"/>
      <c r="F709" s="31"/>
      <c r="G709" s="32"/>
      <c r="H709" s="32"/>
      <c r="I709" s="32"/>
      <c r="J709" s="32"/>
      <c r="K709" s="32"/>
      <c r="L709" s="32"/>
      <c r="M709" s="32"/>
      <c r="N709" s="32"/>
      <c r="O709" s="32"/>
      <c r="P709" s="32"/>
      <c r="Q709" s="32"/>
      <c r="R709" s="32"/>
      <c r="S709" s="32"/>
      <c r="T709" s="32"/>
      <c r="U709" s="32"/>
      <c r="V709" s="32"/>
      <c r="W709" s="32"/>
      <c r="X709" s="32"/>
      <c r="Y709" s="32"/>
      <c r="Z709" s="32"/>
    </row>
    <row r="710" spans="1:26" ht="12.5" x14ac:dyDescent="0.25">
      <c r="A710" s="32"/>
      <c r="B710" s="32"/>
      <c r="C710" s="32"/>
      <c r="D710" s="32"/>
      <c r="E710" s="32"/>
      <c r="F710" s="31"/>
      <c r="G710" s="32"/>
      <c r="H710" s="32"/>
      <c r="I710" s="32"/>
      <c r="J710" s="32"/>
      <c r="K710" s="32"/>
      <c r="L710" s="32"/>
      <c r="M710" s="32"/>
      <c r="N710" s="32"/>
      <c r="O710" s="32"/>
      <c r="P710" s="32"/>
      <c r="Q710" s="32"/>
      <c r="R710" s="32"/>
      <c r="S710" s="32"/>
      <c r="T710" s="32"/>
      <c r="U710" s="32"/>
      <c r="V710" s="32"/>
      <c r="W710" s="32"/>
      <c r="X710" s="32"/>
      <c r="Y710" s="32"/>
      <c r="Z710" s="32"/>
    </row>
    <row r="711" spans="1:26" ht="12.5" x14ac:dyDescent="0.25">
      <c r="A711" s="32"/>
      <c r="B711" s="32"/>
      <c r="C711" s="32"/>
      <c r="D711" s="32"/>
      <c r="E711" s="32"/>
      <c r="F711" s="31"/>
      <c r="G711" s="32"/>
      <c r="H711" s="32"/>
      <c r="I711" s="32"/>
      <c r="J711" s="32"/>
      <c r="K711" s="32"/>
      <c r="L711" s="32"/>
      <c r="M711" s="32"/>
      <c r="N711" s="32"/>
      <c r="O711" s="32"/>
      <c r="P711" s="32"/>
      <c r="Q711" s="32"/>
      <c r="R711" s="32"/>
      <c r="S711" s="32"/>
      <c r="T711" s="32"/>
      <c r="U711" s="32"/>
      <c r="V711" s="32"/>
      <c r="W711" s="32"/>
      <c r="X711" s="32"/>
      <c r="Y711" s="32"/>
      <c r="Z711" s="32"/>
    </row>
    <row r="712" spans="1:26" ht="12.5" x14ac:dyDescent="0.25">
      <c r="A712" s="32"/>
      <c r="B712" s="32"/>
      <c r="C712" s="32"/>
      <c r="D712" s="32"/>
      <c r="E712" s="32"/>
      <c r="F712" s="31"/>
      <c r="G712" s="32"/>
      <c r="H712" s="32"/>
      <c r="I712" s="32"/>
      <c r="J712" s="32"/>
      <c r="K712" s="32"/>
      <c r="L712" s="32"/>
      <c r="M712" s="32"/>
      <c r="N712" s="32"/>
      <c r="O712" s="32"/>
      <c r="P712" s="32"/>
      <c r="Q712" s="32"/>
      <c r="R712" s="32"/>
      <c r="S712" s="32"/>
      <c r="T712" s="32"/>
      <c r="U712" s="32"/>
      <c r="V712" s="32"/>
      <c r="W712" s="32"/>
      <c r="X712" s="32"/>
      <c r="Y712" s="32"/>
      <c r="Z712" s="32"/>
    </row>
    <row r="713" spans="1:26" ht="12.5" x14ac:dyDescent="0.25">
      <c r="A713" s="32"/>
      <c r="B713" s="32"/>
      <c r="C713" s="32"/>
      <c r="D713" s="32"/>
      <c r="E713" s="32"/>
      <c r="F713" s="31"/>
      <c r="G713" s="32"/>
      <c r="H713" s="32"/>
      <c r="I713" s="32"/>
      <c r="J713" s="32"/>
      <c r="K713" s="32"/>
      <c r="L713" s="32"/>
      <c r="M713" s="32"/>
      <c r="N713" s="32"/>
      <c r="O713" s="32"/>
      <c r="P713" s="32"/>
      <c r="Q713" s="32"/>
      <c r="R713" s="32"/>
      <c r="S713" s="32"/>
      <c r="T713" s="32"/>
      <c r="U713" s="32"/>
      <c r="V713" s="32"/>
      <c r="W713" s="32"/>
      <c r="X713" s="32"/>
      <c r="Y713" s="32"/>
      <c r="Z713" s="32"/>
    </row>
    <row r="714" spans="1:26" ht="12.5" x14ac:dyDescent="0.25">
      <c r="A714" s="32"/>
      <c r="B714" s="32"/>
      <c r="C714" s="32"/>
      <c r="D714" s="32"/>
      <c r="E714" s="32"/>
      <c r="F714" s="31"/>
      <c r="G714" s="32"/>
      <c r="H714" s="32"/>
      <c r="I714" s="32"/>
      <c r="J714" s="32"/>
      <c r="K714" s="32"/>
      <c r="L714" s="32"/>
      <c r="M714" s="32"/>
      <c r="N714" s="32"/>
      <c r="O714" s="32"/>
      <c r="P714" s="32"/>
      <c r="Q714" s="32"/>
      <c r="R714" s="32"/>
      <c r="S714" s="32"/>
      <c r="T714" s="32"/>
      <c r="U714" s="32"/>
      <c r="V714" s="32"/>
      <c r="W714" s="32"/>
      <c r="X714" s="32"/>
      <c r="Y714" s="32"/>
      <c r="Z714" s="32"/>
    </row>
    <row r="715" spans="1:26" ht="12.5" x14ac:dyDescent="0.25">
      <c r="A715" s="32"/>
      <c r="B715" s="32"/>
      <c r="C715" s="32"/>
      <c r="D715" s="32"/>
      <c r="E715" s="32"/>
      <c r="F715" s="31"/>
      <c r="G715" s="32"/>
      <c r="H715" s="32"/>
      <c r="I715" s="32"/>
      <c r="J715" s="32"/>
      <c r="K715" s="32"/>
      <c r="L715" s="32"/>
      <c r="M715" s="32"/>
      <c r="N715" s="32"/>
      <c r="O715" s="32"/>
      <c r="P715" s="32"/>
      <c r="Q715" s="32"/>
      <c r="R715" s="32"/>
      <c r="S715" s="32"/>
      <c r="T715" s="32"/>
      <c r="U715" s="32"/>
      <c r="V715" s="32"/>
      <c r="W715" s="32"/>
      <c r="X715" s="32"/>
      <c r="Y715" s="32"/>
      <c r="Z715" s="32"/>
    </row>
    <row r="716" spans="1:26" ht="12.5" x14ac:dyDescent="0.25">
      <c r="A716" s="32"/>
      <c r="B716" s="32"/>
      <c r="C716" s="32"/>
      <c r="D716" s="32"/>
      <c r="E716" s="32"/>
      <c r="F716" s="31"/>
      <c r="G716" s="32"/>
      <c r="H716" s="32"/>
      <c r="I716" s="32"/>
      <c r="J716" s="32"/>
      <c r="K716" s="32"/>
      <c r="L716" s="32"/>
      <c r="M716" s="32"/>
      <c r="N716" s="32"/>
      <c r="O716" s="32"/>
      <c r="P716" s="32"/>
      <c r="Q716" s="32"/>
      <c r="R716" s="32"/>
      <c r="S716" s="32"/>
      <c r="T716" s="32"/>
      <c r="U716" s="32"/>
      <c r="V716" s="32"/>
      <c r="W716" s="32"/>
      <c r="X716" s="32"/>
      <c r="Y716" s="32"/>
      <c r="Z716" s="32"/>
    </row>
    <row r="717" spans="1:26" ht="12.5" x14ac:dyDescent="0.25">
      <c r="A717" s="32"/>
      <c r="B717" s="32"/>
      <c r="C717" s="32"/>
      <c r="D717" s="32"/>
      <c r="E717" s="32"/>
      <c r="F717" s="31"/>
      <c r="G717" s="32"/>
      <c r="H717" s="32"/>
      <c r="I717" s="32"/>
      <c r="J717" s="32"/>
      <c r="K717" s="32"/>
      <c r="L717" s="32"/>
      <c r="M717" s="32"/>
      <c r="N717" s="32"/>
      <c r="O717" s="32"/>
      <c r="P717" s="32"/>
      <c r="Q717" s="32"/>
      <c r="R717" s="32"/>
      <c r="S717" s="32"/>
      <c r="T717" s="32"/>
      <c r="U717" s="32"/>
      <c r="V717" s="32"/>
      <c r="W717" s="32"/>
      <c r="X717" s="32"/>
      <c r="Y717" s="32"/>
      <c r="Z717" s="32"/>
    </row>
    <row r="718" spans="1:26" ht="12.5" x14ac:dyDescent="0.25">
      <c r="A718" s="32"/>
      <c r="B718" s="32"/>
      <c r="C718" s="32"/>
      <c r="D718" s="32"/>
      <c r="E718" s="32"/>
      <c r="F718" s="31"/>
      <c r="G718" s="32"/>
      <c r="H718" s="32"/>
      <c r="I718" s="32"/>
      <c r="J718" s="32"/>
      <c r="K718" s="32"/>
      <c r="L718" s="32"/>
      <c r="M718" s="32"/>
      <c r="N718" s="32"/>
      <c r="O718" s="32"/>
      <c r="P718" s="32"/>
      <c r="Q718" s="32"/>
      <c r="R718" s="32"/>
      <c r="S718" s="32"/>
      <c r="T718" s="32"/>
      <c r="U718" s="32"/>
      <c r="V718" s="32"/>
      <c r="W718" s="32"/>
      <c r="X718" s="32"/>
      <c r="Y718" s="32"/>
      <c r="Z718" s="32"/>
    </row>
    <row r="719" spans="1:26" ht="12.5" x14ac:dyDescent="0.25">
      <c r="A719" s="32"/>
      <c r="B719" s="32"/>
      <c r="C719" s="32"/>
      <c r="D719" s="32"/>
      <c r="E719" s="32"/>
      <c r="F719" s="31"/>
      <c r="G719" s="32"/>
      <c r="H719" s="32"/>
      <c r="I719" s="32"/>
      <c r="J719" s="32"/>
      <c r="K719" s="32"/>
      <c r="L719" s="32"/>
      <c r="M719" s="32"/>
      <c r="N719" s="32"/>
      <c r="O719" s="32"/>
      <c r="P719" s="32"/>
      <c r="Q719" s="32"/>
      <c r="R719" s="32"/>
      <c r="S719" s="32"/>
      <c r="T719" s="32"/>
      <c r="U719" s="32"/>
      <c r="V719" s="32"/>
      <c r="W719" s="32"/>
      <c r="X719" s="32"/>
      <c r="Y719" s="32"/>
      <c r="Z719" s="32"/>
    </row>
    <row r="720" spans="1:26" ht="12.5" x14ac:dyDescent="0.25">
      <c r="A720" s="32"/>
      <c r="B720" s="32"/>
      <c r="C720" s="32"/>
      <c r="D720" s="32"/>
      <c r="E720" s="32"/>
      <c r="F720" s="31"/>
      <c r="G720" s="32"/>
      <c r="H720" s="32"/>
      <c r="I720" s="32"/>
      <c r="J720" s="32"/>
      <c r="K720" s="32"/>
      <c r="L720" s="32"/>
      <c r="M720" s="32"/>
      <c r="N720" s="32"/>
      <c r="O720" s="32"/>
      <c r="P720" s="32"/>
      <c r="Q720" s="32"/>
      <c r="R720" s="32"/>
      <c r="S720" s="32"/>
      <c r="T720" s="32"/>
      <c r="U720" s="32"/>
      <c r="V720" s="32"/>
      <c r="W720" s="32"/>
      <c r="X720" s="32"/>
      <c r="Y720" s="32"/>
      <c r="Z720" s="32"/>
    </row>
    <row r="721" spans="1:26" ht="12.5" x14ac:dyDescent="0.25">
      <c r="A721" s="32"/>
      <c r="B721" s="32"/>
      <c r="C721" s="32"/>
      <c r="D721" s="32"/>
      <c r="E721" s="32"/>
      <c r="F721" s="31"/>
      <c r="G721" s="32"/>
      <c r="H721" s="32"/>
      <c r="I721" s="32"/>
      <c r="J721" s="32"/>
      <c r="K721" s="32"/>
      <c r="L721" s="32"/>
      <c r="M721" s="32"/>
      <c r="N721" s="32"/>
      <c r="O721" s="32"/>
      <c r="P721" s="32"/>
      <c r="Q721" s="32"/>
      <c r="R721" s="32"/>
      <c r="S721" s="32"/>
      <c r="T721" s="32"/>
      <c r="U721" s="32"/>
      <c r="V721" s="32"/>
      <c r="W721" s="32"/>
      <c r="X721" s="32"/>
      <c r="Y721" s="32"/>
      <c r="Z721" s="32"/>
    </row>
    <row r="722" spans="1:26" ht="12.5" x14ac:dyDescent="0.25">
      <c r="A722" s="32"/>
      <c r="B722" s="32"/>
      <c r="C722" s="32"/>
      <c r="D722" s="32"/>
      <c r="E722" s="32"/>
      <c r="F722" s="31"/>
      <c r="G722" s="32"/>
      <c r="H722" s="32"/>
      <c r="I722" s="32"/>
      <c r="J722" s="32"/>
      <c r="K722" s="32"/>
      <c r="L722" s="32"/>
      <c r="M722" s="32"/>
      <c r="N722" s="32"/>
      <c r="O722" s="32"/>
      <c r="P722" s="32"/>
      <c r="Q722" s="32"/>
      <c r="R722" s="32"/>
      <c r="S722" s="32"/>
      <c r="T722" s="32"/>
      <c r="U722" s="32"/>
      <c r="V722" s="32"/>
      <c r="W722" s="32"/>
      <c r="X722" s="32"/>
      <c r="Y722" s="32"/>
      <c r="Z722" s="32"/>
    </row>
    <row r="723" spans="1:26" ht="12.5" x14ac:dyDescent="0.25">
      <c r="A723" s="32"/>
      <c r="B723" s="32"/>
      <c r="C723" s="32"/>
      <c r="D723" s="32"/>
      <c r="E723" s="32"/>
      <c r="F723" s="31"/>
      <c r="G723" s="32"/>
      <c r="H723" s="32"/>
      <c r="I723" s="32"/>
      <c r="J723" s="32"/>
      <c r="K723" s="32"/>
      <c r="L723" s="32"/>
      <c r="M723" s="32"/>
      <c r="N723" s="32"/>
      <c r="O723" s="32"/>
      <c r="P723" s="32"/>
      <c r="Q723" s="32"/>
      <c r="R723" s="32"/>
      <c r="S723" s="32"/>
      <c r="T723" s="32"/>
      <c r="U723" s="32"/>
      <c r="V723" s="32"/>
      <c r="W723" s="32"/>
      <c r="X723" s="32"/>
      <c r="Y723" s="32"/>
      <c r="Z723" s="32"/>
    </row>
    <row r="724" spans="1:26" ht="12.5" x14ac:dyDescent="0.25">
      <c r="A724" s="32"/>
      <c r="B724" s="32"/>
      <c r="C724" s="32"/>
      <c r="D724" s="32"/>
      <c r="E724" s="32"/>
      <c r="F724" s="31"/>
      <c r="G724" s="32"/>
      <c r="H724" s="32"/>
      <c r="I724" s="32"/>
      <c r="J724" s="32"/>
      <c r="K724" s="32"/>
      <c r="L724" s="32"/>
      <c r="M724" s="32"/>
      <c r="N724" s="32"/>
      <c r="O724" s="32"/>
      <c r="P724" s="32"/>
      <c r="Q724" s="32"/>
      <c r="R724" s="32"/>
      <c r="S724" s="32"/>
      <c r="T724" s="32"/>
      <c r="U724" s="32"/>
      <c r="V724" s="32"/>
      <c r="W724" s="32"/>
      <c r="X724" s="32"/>
      <c r="Y724" s="32"/>
      <c r="Z724" s="32"/>
    </row>
    <row r="725" spans="1:26" ht="12.5" x14ac:dyDescent="0.25">
      <c r="A725" s="32"/>
      <c r="B725" s="32"/>
      <c r="C725" s="32"/>
      <c r="D725" s="32"/>
      <c r="E725" s="32"/>
      <c r="F725" s="31"/>
      <c r="G725" s="32"/>
      <c r="H725" s="32"/>
      <c r="I725" s="32"/>
      <c r="J725" s="32"/>
      <c r="K725" s="32"/>
      <c r="L725" s="32"/>
      <c r="M725" s="32"/>
      <c r="N725" s="32"/>
      <c r="O725" s="32"/>
      <c r="P725" s="32"/>
      <c r="Q725" s="32"/>
      <c r="R725" s="32"/>
      <c r="S725" s="32"/>
      <c r="T725" s="32"/>
      <c r="U725" s="32"/>
      <c r="V725" s="32"/>
      <c r="W725" s="32"/>
      <c r="X725" s="32"/>
      <c r="Y725" s="32"/>
      <c r="Z725" s="32"/>
    </row>
    <row r="726" spans="1:26" ht="12.5" x14ac:dyDescent="0.25">
      <c r="A726" s="32"/>
      <c r="B726" s="32"/>
      <c r="C726" s="32"/>
      <c r="D726" s="32"/>
      <c r="E726" s="32"/>
      <c r="F726" s="31"/>
      <c r="G726" s="32"/>
      <c r="H726" s="32"/>
      <c r="I726" s="32"/>
      <c r="J726" s="32"/>
      <c r="K726" s="32"/>
      <c r="L726" s="32"/>
      <c r="M726" s="32"/>
      <c r="N726" s="32"/>
      <c r="O726" s="32"/>
      <c r="P726" s="32"/>
      <c r="Q726" s="32"/>
      <c r="R726" s="32"/>
      <c r="S726" s="32"/>
      <c r="T726" s="32"/>
      <c r="U726" s="32"/>
      <c r="V726" s="32"/>
      <c r="W726" s="32"/>
      <c r="X726" s="32"/>
      <c r="Y726" s="32"/>
      <c r="Z726" s="32"/>
    </row>
    <row r="727" spans="1:26" ht="12.5" x14ac:dyDescent="0.25">
      <c r="A727" s="32"/>
      <c r="B727" s="32"/>
      <c r="C727" s="32"/>
      <c r="D727" s="32"/>
      <c r="E727" s="32"/>
      <c r="F727" s="31"/>
      <c r="G727" s="32"/>
      <c r="H727" s="32"/>
      <c r="I727" s="32"/>
      <c r="J727" s="32"/>
      <c r="K727" s="32"/>
      <c r="L727" s="32"/>
      <c r="M727" s="32"/>
      <c r="N727" s="32"/>
      <c r="O727" s="32"/>
      <c r="P727" s="32"/>
      <c r="Q727" s="32"/>
      <c r="R727" s="32"/>
      <c r="S727" s="32"/>
      <c r="T727" s="32"/>
      <c r="U727" s="32"/>
      <c r="V727" s="32"/>
      <c r="W727" s="32"/>
      <c r="X727" s="32"/>
      <c r="Y727" s="32"/>
      <c r="Z727" s="32"/>
    </row>
    <row r="728" spans="1:26" ht="12.5" x14ac:dyDescent="0.25">
      <c r="A728" s="32"/>
      <c r="B728" s="32"/>
      <c r="C728" s="32"/>
      <c r="D728" s="32"/>
      <c r="E728" s="32"/>
      <c r="F728" s="31"/>
      <c r="G728" s="32"/>
      <c r="H728" s="32"/>
      <c r="I728" s="32"/>
      <c r="J728" s="32"/>
      <c r="K728" s="32"/>
      <c r="L728" s="32"/>
      <c r="M728" s="32"/>
      <c r="N728" s="32"/>
      <c r="O728" s="32"/>
      <c r="P728" s="32"/>
      <c r="Q728" s="32"/>
      <c r="R728" s="32"/>
      <c r="S728" s="32"/>
      <c r="T728" s="32"/>
      <c r="U728" s="32"/>
      <c r="V728" s="32"/>
      <c r="W728" s="32"/>
      <c r="X728" s="32"/>
      <c r="Y728" s="32"/>
      <c r="Z728" s="32"/>
    </row>
    <row r="729" spans="1:26" ht="12.5" x14ac:dyDescent="0.25">
      <c r="A729" s="32"/>
      <c r="B729" s="32"/>
      <c r="C729" s="32"/>
      <c r="D729" s="32"/>
      <c r="E729" s="32"/>
      <c r="F729" s="31"/>
      <c r="G729" s="32"/>
      <c r="H729" s="32"/>
      <c r="I729" s="32"/>
      <c r="J729" s="32"/>
      <c r="K729" s="32"/>
      <c r="L729" s="32"/>
      <c r="M729" s="32"/>
      <c r="N729" s="32"/>
      <c r="O729" s="32"/>
      <c r="P729" s="32"/>
      <c r="Q729" s="32"/>
      <c r="R729" s="32"/>
      <c r="S729" s="32"/>
      <c r="T729" s="32"/>
      <c r="U729" s="32"/>
      <c r="V729" s="32"/>
      <c r="W729" s="32"/>
      <c r="X729" s="32"/>
      <c r="Y729" s="32"/>
      <c r="Z729" s="32"/>
    </row>
    <row r="730" spans="1:26" ht="12.5" x14ac:dyDescent="0.25">
      <c r="A730" s="32"/>
      <c r="B730" s="32"/>
      <c r="C730" s="32"/>
      <c r="D730" s="32"/>
      <c r="E730" s="32"/>
      <c r="F730" s="31"/>
      <c r="G730" s="32"/>
      <c r="H730" s="32"/>
      <c r="I730" s="32"/>
      <c r="J730" s="32"/>
      <c r="K730" s="32"/>
      <c r="L730" s="32"/>
      <c r="M730" s="32"/>
      <c r="N730" s="32"/>
      <c r="O730" s="32"/>
      <c r="P730" s="32"/>
      <c r="Q730" s="32"/>
      <c r="R730" s="32"/>
      <c r="S730" s="32"/>
      <c r="T730" s="32"/>
      <c r="U730" s="32"/>
      <c r="V730" s="32"/>
      <c r="W730" s="32"/>
      <c r="X730" s="32"/>
      <c r="Y730" s="32"/>
      <c r="Z730" s="32"/>
    </row>
    <row r="731" spans="1:26" ht="12.5" x14ac:dyDescent="0.25">
      <c r="A731" s="32"/>
      <c r="B731" s="32"/>
      <c r="C731" s="32"/>
      <c r="D731" s="32"/>
      <c r="E731" s="32"/>
      <c r="F731" s="31"/>
      <c r="G731" s="32"/>
      <c r="H731" s="32"/>
      <c r="I731" s="32"/>
      <c r="J731" s="32"/>
      <c r="K731" s="32"/>
      <c r="L731" s="32"/>
      <c r="M731" s="32"/>
      <c r="N731" s="32"/>
      <c r="O731" s="32"/>
      <c r="P731" s="32"/>
      <c r="Q731" s="32"/>
      <c r="R731" s="32"/>
      <c r="S731" s="32"/>
      <c r="T731" s="32"/>
      <c r="U731" s="32"/>
      <c r="V731" s="32"/>
      <c r="W731" s="32"/>
      <c r="X731" s="32"/>
      <c r="Y731" s="32"/>
      <c r="Z731" s="32"/>
    </row>
    <row r="732" spans="1:26" ht="12.5" x14ac:dyDescent="0.25">
      <c r="A732" s="32"/>
      <c r="B732" s="32"/>
      <c r="C732" s="32"/>
      <c r="D732" s="32"/>
      <c r="E732" s="32"/>
      <c r="F732" s="31"/>
      <c r="G732" s="32"/>
      <c r="H732" s="32"/>
      <c r="I732" s="32"/>
      <c r="J732" s="32"/>
      <c r="K732" s="32"/>
      <c r="L732" s="32"/>
      <c r="M732" s="32"/>
      <c r="N732" s="32"/>
      <c r="O732" s="32"/>
      <c r="P732" s="32"/>
      <c r="Q732" s="32"/>
      <c r="R732" s="32"/>
      <c r="S732" s="32"/>
      <c r="T732" s="32"/>
      <c r="U732" s="32"/>
      <c r="V732" s="32"/>
      <c r="W732" s="32"/>
      <c r="X732" s="32"/>
      <c r="Y732" s="32"/>
      <c r="Z732" s="32"/>
    </row>
    <row r="733" spans="1:26" ht="12.5" x14ac:dyDescent="0.25">
      <c r="A733" s="32"/>
      <c r="B733" s="32"/>
      <c r="C733" s="32"/>
      <c r="D733" s="32"/>
      <c r="E733" s="32"/>
      <c r="F733" s="31"/>
      <c r="G733" s="32"/>
      <c r="H733" s="32"/>
      <c r="I733" s="32"/>
      <c r="J733" s="32"/>
      <c r="K733" s="32"/>
      <c r="L733" s="32"/>
      <c r="M733" s="32"/>
      <c r="N733" s="32"/>
      <c r="O733" s="32"/>
      <c r="P733" s="32"/>
      <c r="Q733" s="32"/>
      <c r="R733" s="32"/>
      <c r="S733" s="32"/>
      <c r="T733" s="32"/>
      <c r="U733" s="32"/>
      <c r="V733" s="32"/>
      <c r="W733" s="32"/>
      <c r="X733" s="32"/>
      <c r="Y733" s="32"/>
      <c r="Z733" s="32"/>
    </row>
    <row r="734" spans="1:26" ht="12.5" x14ac:dyDescent="0.25">
      <c r="A734" s="32"/>
      <c r="B734" s="32"/>
      <c r="C734" s="32"/>
      <c r="D734" s="32"/>
      <c r="E734" s="32"/>
      <c r="F734" s="31"/>
      <c r="G734" s="32"/>
      <c r="H734" s="32"/>
      <c r="I734" s="32"/>
      <c r="J734" s="32"/>
      <c r="K734" s="32"/>
      <c r="L734" s="32"/>
      <c r="M734" s="32"/>
      <c r="N734" s="32"/>
      <c r="O734" s="32"/>
      <c r="P734" s="32"/>
      <c r="Q734" s="32"/>
      <c r="R734" s="32"/>
      <c r="S734" s="32"/>
      <c r="T734" s="32"/>
      <c r="U734" s="32"/>
      <c r="V734" s="32"/>
      <c r="W734" s="32"/>
      <c r="X734" s="32"/>
      <c r="Y734" s="32"/>
      <c r="Z734" s="32"/>
    </row>
    <row r="735" spans="1:26" ht="12.5" x14ac:dyDescent="0.25">
      <c r="A735" s="32"/>
      <c r="B735" s="32"/>
      <c r="C735" s="32"/>
      <c r="D735" s="32"/>
      <c r="E735" s="32"/>
      <c r="F735" s="31"/>
      <c r="G735" s="32"/>
      <c r="H735" s="32"/>
      <c r="I735" s="32"/>
      <c r="J735" s="32"/>
      <c r="K735" s="32"/>
      <c r="L735" s="32"/>
      <c r="M735" s="32"/>
      <c r="N735" s="32"/>
      <c r="O735" s="32"/>
      <c r="P735" s="32"/>
      <c r="Q735" s="32"/>
      <c r="R735" s="32"/>
      <c r="S735" s="32"/>
      <c r="T735" s="32"/>
      <c r="U735" s="32"/>
      <c r="V735" s="32"/>
      <c r="W735" s="32"/>
      <c r="X735" s="32"/>
      <c r="Y735" s="32"/>
      <c r="Z735" s="32"/>
    </row>
    <row r="736" spans="1:26" ht="12.5" x14ac:dyDescent="0.25">
      <c r="A736" s="32"/>
      <c r="B736" s="32"/>
      <c r="C736" s="32"/>
      <c r="D736" s="32"/>
      <c r="E736" s="32"/>
      <c r="F736" s="31"/>
      <c r="G736" s="32"/>
      <c r="H736" s="32"/>
      <c r="I736" s="32"/>
      <c r="J736" s="32"/>
      <c r="K736" s="32"/>
      <c r="L736" s="32"/>
      <c r="M736" s="32"/>
      <c r="N736" s="32"/>
      <c r="O736" s="32"/>
      <c r="P736" s="32"/>
      <c r="Q736" s="32"/>
      <c r="R736" s="32"/>
      <c r="S736" s="32"/>
      <c r="T736" s="32"/>
      <c r="U736" s="32"/>
      <c r="V736" s="32"/>
      <c r="W736" s="32"/>
      <c r="X736" s="32"/>
      <c r="Y736" s="32"/>
      <c r="Z736" s="32"/>
    </row>
    <row r="737" spans="1:26" ht="12.5" x14ac:dyDescent="0.25">
      <c r="A737" s="32"/>
      <c r="B737" s="32"/>
      <c r="C737" s="32"/>
      <c r="D737" s="32"/>
      <c r="E737" s="32"/>
      <c r="F737" s="31"/>
      <c r="G737" s="32"/>
      <c r="H737" s="32"/>
      <c r="I737" s="32"/>
      <c r="J737" s="32"/>
      <c r="K737" s="32"/>
      <c r="L737" s="32"/>
      <c r="M737" s="32"/>
      <c r="N737" s="32"/>
      <c r="O737" s="32"/>
      <c r="P737" s="32"/>
      <c r="Q737" s="32"/>
      <c r="R737" s="32"/>
      <c r="S737" s="32"/>
      <c r="T737" s="32"/>
      <c r="U737" s="32"/>
      <c r="V737" s="32"/>
      <c r="W737" s="32"/>
      <c r="X737" s="32"/>
      <c r="Y737" s="32"/>
      <c r="Z737" s="32"/>
    </row>
    <row r="738" spans="1:26" ht="12.5" x14ac:dyDescent="0.25">
      <c r="A738" s="32"/>
      <c r="B738" s="32"/>
      <c r="C738" s="32"/>
      <c r="D738" s="32"/>
      <c r="E738" s="32"/>
      <c r="F738" s="31"/>
      <c r="G738" s="32"/>
      <c r="H738" s="32"/>
      <c r="I738" s="32"/>
      <c r="J738" s="32"/>
      <c r="K738" s="32"/>
      <c r="L738" s="32"/>
      <c r="M738" s="32"/>
      <c r="N738" s="32"/>
      <c r="O738" s="32"/>
      <c r="P738" s="32"/>
      <c r="Q738" s="32"/>
      <c r="R738" s="32"/>
      <c r="S738" s="32"/>
      <c r="T738" s="32"/>
      <c r="U738" s="32"/>
      <c r="V738" s="32"/>
      <c r="W738" s="32"/>
      <c r="X738" s="32"/>
      <c r="Y738" s="32"/>
      <c r="Z738" s="32"/>
    </row>
    <row r="739" spans="1:26" ht="12.5" x14ac:dyDescent="0.25">
      <c r="A739" s="32"/>
      <c r="B739" s="32"/>
      <c r="C739" s="32"/>
      <c r="D739" s="32"/>
      <c r="E739" s="32"/>
      <c r="F739" s="31"/>
      <c r="G739" s="32"/>
      <c r="H739" s="32"/>
      <c r="I739" s="32"/>
      <c r="J739" s="32"/>
      <c r="K739" s="32"/>
      <c r="L739" s="32"/>
      <c r="M739" s="32"/>
      <c r="N739" s="32"/>
      <c r="O739" s="32"/>
      <c r="P739" s="32"/>
      <c r="Q739" s="32"/>
      <c r="R739" s="32"/>
      <c r="S739" s="32"/>
      <c r="T739" s="32"/>
      <c r="U739" s="32"/>
      <c r="V739" s="32"/>
      <c r="W739" s="32"/>
      <c r="X739" s="32"/>
      <c r="Y739" s="32"/>
      <c r="Z739" s="32"/>
    </row>
    <row r="740" spans="1:26" ht="12.5" x14ac:dyDescent="0.25">
      <c r="A740" s="32"/>
      <c r="B740" s="32"/>
      <c r="C740" s="32"/>
      <c r="D740" s="32"/>
      <c r="E740" s="32"/>
      <c r="F740" s="31"/>
      <c r="G740" s="32"/>
      <c r="H740" s="32"/>
      <c r="I740" s="32"/>
      <c r="J740" s="32"/>
      <c r="K740" s="32"/>
      <c r="L740" s="32"/>
      <c r="M740" s="32"/>
      <c r="N740" s="32"/>
      <c r="O740" s="32"/>
      <c r="P740" s="32"/>
      <c r="Q740" s="32"/>
      <c r="R740" s="32"/>
      <c r="S740" s="32"/>
      <c r="T740" s="32"/>
      <c r="U740" s="32"/>
      <c r="V740" s="32"/>
      <c r="W740" s="32"/>
      <c r="X740" s="32"/>
      <c r="Y740" s="32"/>
      <c r="Z740" s="32"/>
    </row>
    <row r="741" spans="1:26" ht="12.5" x14ac:dyDescent="0.25">
      <c r="A741" s="32"/>
      <c r="B741" s="32"/>
      <c r="C741" s="32"/>
      <c r="D741" s="32"/>
      <c r="E741" s="32"/>
      <c r="F741" s="31"/>
      <c r="G741" s="32"/>
      <c r="H741" s="32"/>
      <c r="I741" s="32"/>
      <c r="J741" s="32"/>
      <c r="K741" s="32"/>
      <c r="L741" s="32"/>
      <c r="M741" s="32"/>
      <c r="N741" s="32"/>
      <c r="O741" s="32"/>
      <c r="P741" s="32"/>
      <c r="Q741" s="32"/>
      <c r="R741" s="32"/>
      <c r="S741" s="32"/>
      <c r="T741" s="32"/>
      <c r="U741" s="32"/>
      <c r="V741" s="32"/>
      <c r="W741" s="32"/>
      <c r="X741" s="32"/>
      <c r="Y741" s="32"/>
      <c r="Z741" s="32"/>
    </row>
    <row r="742" spans="1:26" ht="12.5" x14ac:dyDescent="0.25">
      <c r="A742" s="32"/>
      <c r="B742" s="32"/>
      <c r="C742" s="32"/>
      <c r="D742" s="32"/>
      <c r="E742" s="32"/>
      <c r="F742" s="31"/>
      <c r="G742" s="32"/>
      <c r="H742" s="32"/>
      <c r="I742" s="32"/>
      <c r="J742" s="32"/>
      <c r="K742" s="32"/>
      <c r="L742" s="32"/>
      <c r="M742" s="32"/>
      <c r="N742" s="32"/>
      <c r="O742" s="32"/>
      <c r="P742" s="32"/>
      <c r="Q742" s="32"/>
      <c r="R742" s="32"/>
      <c r="S742" s="32"/>
      <c r="T742" s="32"/>
      <c r="U742" s="32"/>
      <c r="V742" s="32"/>
      <c r="W742" s="32"/>
      <c r="X742" s="32"/>
      <c r="Y742" s="32"/>
      <c r="Z742" s="32"/>
    </row>
    <row r="743" spans="1:26" ht="12.5" x14ac:dyDescent="0.25">
      <c r="A743" s="32"/>
      <c r="B743" s="32"/>
      <c r="C743" s="32"/>
      <c r="D743" s="32"/>
      <c r="E743" s="32"/>
      <c r="F743" s="31"/>
      <c r="G743" s="32"/>
      <c r="H743" s="32"/>
      <c r="I743" s="32"/>
      <c r="J743" s="32"/>
      <c r="K743" s="32"/>
      <c r="L743" s="32"/>
      <c r="M743" s="32"/>
      <c r="N743" s="32"/>
      <c r="O743" s="32"/>
      <c r="P743" s="32"/>
      <c r="Q743" s="32"/>
      <c r="R743" s="32"/>
      <c r="S743" s="32"/>
      <c r="T743" s="32"/>
      <c r="U743" s="32"/>
      <c r="V743" s="32"/>
      <c r="W743" s="32"/>
      <c r="X743" s="32"/>
      <c r="Y743" s="32"/>
      <c r="Z743" s="32"/>
    </row>
    <row r="744" spans="1:26" ht="12.5" x14ac:dyDescent="0.25">
      <c r="A744" s="32"/>
      <c r="B744" s="32"/>
      <c r="C744" s="32"/>
      <c r="D744" s="32"/>
      <c r="E744" s="32"/>
      <c r="F744" s="31"/>
      <c r="G744" s="32"/>
      <c r="H744" s="32"/>
      <c r="I744" s="32"/>
      <c r="J744" s="32"/>
      <c r="K744" s="32"/>
      <c r="L744" s="32"/>
      <c r="M744" s="32"/>
      <c r="N744" s="32"/>
      <c r="O744" s="32"/>
      <c r="P744" s="32"/>
      <c r="Q744" s="32"/>
      <c r="R744" s="32"/>
      <c r="S744" s="32"/>
      <c r="T744" s="32"/>
      <c r="U744" s="32"/>
      <c r="V744" s="32"/>
      <c r="W744" s="32"/>
      <c r="X744" s="32"/>
      <c r="Y744" s="32"/>
      <c r="Z744" s="32"/>
    </row>
    <row r="745" spans="1:26" ht="12.5" x14ac:dyDescent="0.25">
      <c r="A745" s="32"/>
      <c r="B745" s="32"/>
      <c r="C745" s="32"/>
      <c r="D745" s="32"/>
      <c r="E745" s="32"/>
      <c r="F745" s="31"/>
      <c r="G745" s="32"/>
      <c r="H745" s="32"/>
      <c r="I745" s="32"/>
      <c r="J745" s="32"/>
      <c r="K745" s="32"/>
      <c r="L745" s="32"/>
      <c r="M745" s="32"/>
      <c r="N745" s="32"/>
      <c r="O745" s="32"/>
      <c r="P745" s="32"/>
      <c r="Q745" s="32"/>
      <c r="R745" s="32"/>
      <c r="S745" s="32"/>
      <c r="T745" s="32"/>
      <c r="U745" s="32"/>
      <c r="V745" s="32"/>
      <c r="W745" s="32"/>
      <c r="X745" s="32"/>
      <c r="Y745" s="32"/>
      <c r="Z745" s="32"/>
    </row>
    <row r="746" spans="1:26" ht="12.5" x14ac:dyDescent="0.25">
      <c r="A746" s="32"/>
      <c r="B746" s="32"/>
      <c r="C746" s="32"/>
      <c r="D746" s="32"/>
      <c r="E746" s="32"/>
      <c r="F746" s="31"/>
      <c r="G746" s="32"/>
      <c r="H746" s="32"/>
      <c r="I746" s="32"/>
      <c r="J746" s="32"/>
      <c r="K746" s="32"/>
      <c r="L746" s="32"/>
      <c r="M746" s="32"/>
      <c r="N746" s="32"/>
      <c r="O746" s="32"/>
      <c r="P746" s="32"/>
      <c r="Q746" s="32"/>
      <c r="R746" s="32"/>
      <c r="S746" s="32"/>
      <c r="T746" s="32"/>
      <c r="U746" s="32"/>
      <c r="V746" s="32"/>
      <c r="W746" s="32"/>
      <c r="X746" s="32"/>
      <c r="Y746" s="32"/>
      <c r="Z746" s="32"/>
    </row>
    <row r="747" spans="1:26" ht="12.5" x14ac:dyDescent="0.25">
      <c r="A747" s="32"/>
      <c r="B747" s="32"/>
      <c r="C747" s="32"/>
      <c r="D747" s="32"/>
      <c r="E747" s="32"/>
      <c r="F747" s="31"/>
      <c r="G747" s="32"/>
      <c r="H747" s="32"/>
      <c r="I747" s="32"/>
      <c r="J747" s="32"/>
      <c r="K747" s="32"/>
      <c r="L747" s="32"/>
      <c r="M747" s="32"/>
      <c r="N747" s="32"/>
      <c r="O747" s="32"/>
      <c r="P747" s="32"/>
      <c r="Q747" s="32"/>
      <c r="R747" s="32"/>
      <c r="S747" s="32"/>
      <c r="T747" s="32"/>
      <c r="U747" s="32"/>
      <c r="V747" s="32"/>
      <c r="W747" s="32"/>
      <c r="X747" s="32"/>
      <c r="Y747" s="32"/>
      <c r="Z747" s="32"/>
    </row>
    <row r="748" spans="1:26" ht="12.5" x14ac:dyDescent="0.25">
      <c r="A748" s="32"/>
      <c r="B748" s="32"/>
      <c r="C748" s="32"/>
      <c r="D748" s="32"/>
      <c r="E748" s="32"/>
      <c r="F748" s="31"/>
      <c r="G748" s="32"/>
      <c r="H748" s="32"/>
      <c r="I748" s="32"/>
      <c r="J748" s="32"/>
      <c r="K748" s="32"/>
      <c r="L748" s="32"/>
      <c r="M748" s="32"/>
      <c r="N748" s="32"/>
      <c r="O748" s="32"/>
      <c r="P748" s="32"/>
      <c r="Q748" s="32"/>
      <c r="R748" s="32"/>
      <c r="S748" s="32"/>
      <c r="T748" s="32"/>
      <c r="U748" s="32"/>
      <c r="V748" s="32"/>
      <c r="W748" s="32"/>
      <c r="X748" s="32"/>
      <c r="Y748" s="32"/>
      <c r="Z748" s="32"/>
    </row>
    <row r="749" spans="1:26" ht="12.5" x14ac:dyDescent="0.25">
      <c r="A749" s="32"/>
      <c r="B749" s="32"/>
      <c r="C749" s="32"/>
      <c r="D749" s="32"/>
      <c r="E749" s="32"/>
      <c r="F749" s="31"/>
      <c r="G749" s="32"/>
      <c r="H749" s="32"/>
      <c r="I749" s="32"/>
      <c r="J749" s="32"/>
      <c r="K749" s="32"/>
      <c r="L749" s="32"/>
      <c r="M749" s="32"/>
      <c r="N749" s="32"/>
      <c r="O749" s="32"/>
      <c r="P749" s="32"/>
      <c r="Q749" s="32"/>
      <c r="R749" s="32"/>
      <c r="S749" s="32"/>
      <c r="T749" s="32"/>
      <c r="U749" s="32"/>
      <c r="V749" s="32"/>
      <c r="W749" s="32"/>
      <c r="X749" s="32"/>
      <c r="Y749" s="32"/>
      <c r="Z749" s="32"/>
    </row>
    <row r="750" spans="1:26" ht="12.5" x14ac:dyDescent="0.25">
      <c r="A750" s="32"/>
      <c r="B750" s="32"/>
      <c r="C750" s="32"/>
      <c r="D750" s="32"/>
      <c r="E750" s="32"/>
      <c r="F750" s="31"/>
      <c r="G750" s="32"/>
      <c r="H750" s="32"/>
      <c r="I750" s="32"/>
      <c r="J750" s="32"/>
      <c r="K750" s="32"/>
      <c r="L750" s="32"/>
      <c r="M750" s="32"/>
      <c r="N750" s="32"/>
      <c r="O750" s="32"/>
      <c r="P750" s="32"/>
      <c r="Q750" s="32"/>
      <c r="R750" s="32"/>
      <c r="S750" s="32"/>
      <c r="T750" s="32"/>
      <c r="U750" s="32"/>
      <c r="V750" s="32"/>
      <c r="W750" s="32"/>
      <c r="X750" s="32"/>
      <c r="Y750" s="32"/>
      <c r="Z750" s="32"/>
    </row>
    <row r="751" spans="1:26" ht="12.5" x14ac:dyDescent="0.25">
      <c r="A751" s="32"/>
      <c r="B751" s="32"/>
      <c r="C751" s="32"/>
      <c r="D751" s="32"/>
      <c r="E751" s="32"/>
      <c r="F751" s="31"/>
      <c r="G751" s="32"/>
      <c r="H751" s="32"/>
      <c r="I751" s="32"/>
      <c r="J751" s="32"/>
      <c r="K751" s="32"/>
      <c r="L751" s="32"/>
      <c r="M751" s="32"/>
      <c r="N751" s="32"/>
      <c r="O751" s="32"/>
      <c r="P751" s="32"/>
      <c r="Q751" s="32"/>
      <c r="R751" s="32"/>
      <c r="S751" s="32"/>
      <c r="T751" s="32"/>
      <c r="U751" s="32"/>
      <c r="V751" s="32"/>
      <c r="W751" s="32"/>
      <c r="X751" s="32"/>
      <c r="Y751" s="32"/>
      <c r="Z751" s="32"/>
    </row>
    <row r="752" spans="1:26" ht="12.5" x14ac:dyDescent="0.25">
      <c r="A752" s="32"/>
      <c r="B752" s="32"/>
      <c r="C752" s="32"/>
      <c r="D752" s="32"/>
      <c r="E752" s="32"/>
      <c r="F752" s="31"/>
      <c r="G752" s="32"/>
      <c r="H752" s="32"/>
      <c r="I752" s="32"/>
      <c r="J752" s="32"/>
      <c r="K752" s="32"/>
      <c r="L752" s="32"/>
      <c r="M752" s="32"/>
      <c r="N752" s="32"/>
      <c r="O752" s="32"/>
      <c r="P752" s="32"/>
      <c r="Q752" s="32"/>
      <c r="R752" s="32"/>
      <c r="S752" s="32"/>
      <c r="T752" s="32"/>
      <c r="U752" s="32"/>
      <c r="V752" s="32"/>
      <c r="W752" s="32"/>
      <c r="X752" s="32"/>
      <c r="Y752" s="32"/>
      <c r="Z752" s="32"/>
    </row>
    <row r="753" spans="1:26" ht="12.5" x14ac:dyDescent="0.25">
      <c r="A753" s="32"/>
      <c r="B753" s="32"/>
      <c r="C753" s="32"/>
      <c r="D753" s="32"/>
      <c r="E753" s="32"/>
      <c r="F753" s="31"/>
      <c r="G753" s="32"/>
      <c r="H753" s="32"/>
      <c r="I753" s="32"/>
      <c r="J753" s="32"/>
      <c r="K753" s="32"/>
      <c r="L753" s="32"/>
      <c r="M753" s="32"/>
      <c r="N753" s="32"/>
      <c r="O753" s="32"/>
      <c r="P753" s="32"/>
      <c r="Q753" s="32"/>
      <c r="R753" s="32"/>
      <c r="S753" s="32"/>
      <c r="T753" s="32"/>
      <c r="U753" s="32"/>
      <c r="V753" s="32"/>
      <c r="W753" s="32"/>
      <c r="X753" s="32"/>
      <c r="Y753" s="32"/>
      <c r="Z753" s="32"/>
    </row>
    <row r="754" spans="1:26" ht="12.5" x14ac:dyDescent="0.25">
      <c r="A754" s="32"/>
      <c r="B754" s="32"/>
      <c r="C754" s="32"/>
      <c r="D754" s="32"/>
      <c r="E754" s="32"/>
      <c r="F754" s="31"/>
      <c r="G754" s="32"/>
      <c r="H754" s="32"/>
      <c r="I754" s="32"/>
      <c r="J754" s="32"/>
      <c r="K754" s="32"/>
      <c r="L754" s="32"/>
      <c r="M754" s="32"/>
      <c r="N754" s="32"/>
      <c r="O754" s="32"/>
      <c r="P754" s="32"/>
      <c r="Q754" s="32"/>
      <c r="R754" s="32"/>
      <c r="S754" s="32"/>
      <c r="T754" s="32"/>
      <c r="U754" s="32"/>
      <c r="V754" s="32"/>
      <c r="W754" s="32"/>
      <c r="X754" s="32"/>
      <c r="Y754" s="32"/>
      <c r="Z754" s="32"/>
    </row>
    <row r="755" spans="1:26" ht="12.5" x14ac:dyDescent="0.25">
      <c r="A755" s="32"/>
      <c r="B755" s="32"/>
      <c r="C755" s="32"/>
      <c r="D755" s="32"/>
      <c r="E755" s="32"/>
      <c r="F755" s="31"/>
      <c r="G755" s="32"/>
      <c r="H755" s="32"/>
      <c r="I755" s="32"/>
      <c r="J755" s="32"/>
      <c r="K755" s="32"/>
      <c r="L755" s="32"/>
      <c r="M755" s="32"/>
      <c r="N755" s="32"/>
      <c r="O755" s="32"/>
      <c r="P755" s="32"/>
      <c r="Q755" s="32"/>
      <c r="R755" s="32"/>
      <c r="S755" s="32"/>
      <c r="T755" s="32"/>
      <c r="U755" s="32"/>
      <c r="V755" s="32"/>
      <c r="W755" s="32"/>
      <c r="X755" s="32"/>
      <c r="Y755" s="32"/>
      <c r="Z755" s="32"/>
    </row>
    <row r="756" spans="1:26" ht="12.5" x14ac:dyDescent="0.25">
      <c r="A756" s="32"/>
      <c r="B756" s="32"/>
      <c r="C756" s="32"/>
      <c r="D756" s="32"/>
      <c r="E756" s="32"/>
      <c r="F756" s="31"/>
      <c r="G756" s="32"/>
      <c r="H756" s="32"/>
      <c r="I756" s="32"/>
      <c r="J756" s="32"/>
      <c r="K756" s="32"/>
      <c r="L756" s="32"/>
      <c r="M756" s="32"/>
      <c r="N756" s="32"/>
      <c r="O756" s="32"/>
      <c r="P756" s="32"/>
      <c r="Q756" s="32"/>
      <c r="R756" s="32"/>
      <c r="S756" s="32"/>
      <c r="T756" s="32"/>
      <c r="U756" s="32"/>
      <c r="V756" s="32"/>
      <c r="W756" s="32"/>
      <c r="X756" s="32"/>
      <c r="Y756" s="32"/>
      <c r="Z756" s="32"/>
    </row>
    <row r="757" spans="1:26" ht="12.5" x14ac:dyDescent="0.25">
      <c r="A757" s="32"/>
      <c r="B757" s="32"/>
      <c r="C757" s="32"/>
      <c r="D757" s="32"/>
      <c r="E757" s="32"/>
      <c r="F757" s="31"/>
      <c r="G757" s="32"/>
      <c r="H757" s="32"/>
      <c r="I757" s="32"/>
      <c r="J757" s="32"/>
      <c r="K757" s="32"/>
      <c r="L757" s="32"/>
      <c r="M757" s="32"/>
      <c r="N757" s="32"/>
      <c r="O757" s="32"/>
      <c r="P757" s="32"/>
      <c r="Q757" s="32"/>
      <c r="R757" s="32"/>
      <c r="S757" s="32"/>
      <c r="T757" s="32"/>
      <c r="U757" s="32"/>
      <c r="V757" s="32"/>
      <c r="W757" s="32"/>
      <c r="X757" s="32"/>
      <c r="Y757" s="32"/>
      <c r="Z757" s="32"/>
    </row>
    <row r="758" spans="1:26" ht="12.5" x14ac:dyDescent="0.25">
      <c r="A758" s="32"/>
      <c r="B758" s="32"/>
      <c r="C758" s="32"/>
      <c r="D758" s="32"/>
      <c r="E758" s="32"/>
      <c r="F758" s="31"/>
      <c r="G758" s="32"/>
      <c r="H758" s="32"/>
      <c r="I758" s="32"/>
      <c r="J758" s="32"/>
      <c r="K758" s="32"/>
      <c r="L758" s="32"/>
      <c r="M758" s="32"/>
      <c r="N758" s="32"/>
      <c r="O758" s="32"/>
      <c r="P758" s="32"/>
      <c r="Q758" s="32"/>
      <c r="R758" s="32"/>
      <c r="S758" s="32"/>
      <c r="T758" s="32"/>
      <c r="U758" s="32"/>
      <c r="V758" s="32"/>
      <c r="W758" s="32"/>
      <c r="X758" s="32"/>
      <c r="Y758" s="32"/>
      <c r="Z758" s="32"/>
    </row>
    <row r="759" spans="1:26" ht="12.5" x14ac:dyDescent="0.25">
      <c r="A759" s="32"/>
      <c r="B759" s="32"/>
      <c r="C759" s="32"/>
      <c r="D759" s="32"/>
      <c r="E759" s="32"/>
      <c r="F759" s="31"/>
      <c r="G759" s="32"/>
      <c r="H759" s="32"/>
      <c r="I759" s="32"/>
      <c r="J759" s="32"/>
      <c r="K759" s="32"/>
      <c r="L759" s="32"/>
      <c r="M759" s="32"/>
      <c r="N759" s="32"/>
      <c r="O759" s="32"/>
      <c r="P759" s="32"/>
      <c r="Q759" s="32"/>
      <c r="R759" s="32"/>
      <c r="S759" s="32"/>
      <c r="T759" s="32"/>
      <c r="U759" s="32"/>
      <c r="V759" s="32"/>
      <c r="W759" s="32"/>
      <c r="X759" s="32"/>
      <c r="Y759" s="32"/>
      <c r="Z759" s="32"/>
    </row>
    <row r="760" spans="1:26" ht="12.5" x14ac:dyDescent="0.25">
      <c r="A760" s="32"/>
      <c r="B760" s="32"/>
      <c r="C760" s="32"/>
      <c r="D760" s="32"/>
      <c r="E760" s="32"/>
      <c r="F760" s="31"/>
      <c r="G760" s="32"/>
      <c r="H760" s="32"/>
      <c r="I760" s="32"/>
      <c r="J760" s="32"/>
      <c r="K760" s="32"/>
      <c r="L760" s="32"/>
      <c r="M760" s="32"/>
      <c r="N760" s="32"/>
      <c r="O760" s="32"/>
      <c r="P760" s="32"/>
      <c r="Q760" s="32"/>
      <c r="R760" s="32"/>
      <c r="S760" s="32"/>
      <c r="T760" s="32"/>
      <c r="U760" s="32"/>
      <c r="V760" s="32"/>
      <c r="W760" s="32"/>
      <c r="X760" s="32"/>
      <c r="Y760" s="32"/>
      <c r="Z760" s="32"/>
    </row>
    <row r="761" spans="1:26" ht="12.5" x14ac:dyDescent="0.25">
      <c r="A761" s="32"/>
      <c r="B761" s="32"/>
      <c r="C761" s="32"/>
      <c r="D761" s="32"/>
      <c r="E761" s="32"/>
      <c r="F761" s="31"/>
      <c r="G761" s="32"/>
      <c r="H761" s="32"/>
      <c r="I761" s="32"/>
      <c r="J761" s="32"/>
      <c r="K761" s="32"/>
      <c r="L761" s="32"/>
      <c r="M761" s="32"/>
      <c r="N761" s="32"/>
      <c r="O761" s="32"/>
      <c r="P761" s="32"/>
      <c r="Q761" s="32"/>
      <c r="R761" s="32"/>
      <c r="S761" s="32"/>
      <c r="T761" s="32"/>
      <c r="U761" s="32"/>
      <c r="V761" s="32"/>
      <c r="W761" s="32"/>
      <c r="X761" s="32"/>
      <c r="Y761" s="32"/>
      <c r="Z761" s="32"/>
    </row>
    <row r="762" spans="1:26" ht="12.5" x14ac:dyDescent="0.25">
      <c r="A762" s="32"/>
      <c r="B762" s="32"/>
      <c r="C762" s="32"/>
      <c r="D762" s="32"/>
      <c r="E762" s="32"/>
      <c r="F762" s="31"/>
      <c r="G762" s="32"/>
      <c r="H762" s="32"/>
      <c r="I762" s="32"/>
      <c r="J762" s="32"/>
      <c r="K762" s="32"/>
      <c r="L762" s="32"/>
      <c r="M762" s="32"/>
      <c r="N762" s="32"/>
      <c r="O762" s="32"/>
      <c r="P762" s="32"/>
      <c r="Q762" s="32"/>
      <c r="R762" s="32"/>
      <c r="S762" s="32"/>
      <c r="T762" s="32"/>
      <c r="U762" s="32"/>
      <c r="V762" s="32"/>
      <c r="W762" s="32"/>
      <c r="X762" s="32"/>
      <c r="Y762" s="32"/>
      <c r="Z762" s="32"/>
    </row>
    <row r="763" spans="1:26" ht="12.5" x14ac:dyDescent="0.25">
      <c r="A763" s="32"/>
      <c r="B763" s="32"/>
      <c r="C763" s="32"/>
      <c r="D763" s="32"/>
      <c r="E763" s="32"/>
      <c r="F763" s="31"/>
      <c r="G763" s="32"/>
      <c r="H763" s="32"/>
      <c r="I763" s="32"/>
      <c r="J763" s="32"/>
      <c r="K763" s="32"/>
      <c r="L763" s="32"/>
      <c r="M763" s="32"/>
      <c r="N763" s="32"/>
      <c r="O763" s="32"/>
      <c r="P763" s="32"/>
      <c r="Q763" s="32"/>
      <c r="R763" s="32"/>
      <c r="S763" s="32"/>
      <c r="T763" s="32"/>
      <c r="U763" s="32"/>
      <c r="V763" s="32"/>
      <c r="W763" s="32"/>
      <c r="X763" s="32"/>
      <c r="Y763" s="32"/>
      <c r="Z763" s="32"/>
    </row>
    <row r="764" spans="1:26" ht="12.5" x14ac:dyDescent="0.25">
      <c r="A764" s="32"/>
      <c r="B764" s="32"/>
      <c r="C764" s="32"/>
      <c r="D764" s="32"/>
      <c r="E764" s="32"/>
      <c r="F764" s="31"/>
      <c r="G764" s="32"/>
      <c r="H764" s="32"/>
      <c r="I764" s="32"/>
      <c r="J764" s="32"/>
      <c r="K764" s="32"/>
      <c r="L764" s="32"/>
      <c r="M764" s="32"/>
      <c r="N764" s="32"/>
      <c r="O764" s="32"/>
      <c r="P764" s="32"/>
      <c r="Q764" s="32"/>
      <c r="R764" s="32"/>
      <c r="S764" s="32"/>
      <c r="T764" s="32"/>
      <c r="U764" s="32"/>
      <c r="V764" s="32"/>
      <c r="W764" s="32"/>
      <c r="X764" s="32"/>
      <c r="Y764" s="32"/>
      <c r="Z764" s="32"/>
    </row>
    <row r="765" spans="1:26" ht="12.5" x14ac:dyDescent="0.25">
      <c r="A765" s="32"/>
      <c r="B765" s="32"/>
      <c r="C765" s="32"/>
      <c r="D765" s="32"/>
      <c r="E765" s="32"/>
      <c r="F765" s="31"/>
      <c r="G765" s="32"/>
      <c r="H765" s="32"/>
      <c r="I765" s="32"/>
      <c r="J765" s="32"/>
      <c r="K765" s="32"/>
      <c r="L765" s="32"/>
      <c r="M765" s="32"/>
      <c r="N765" s="32"/>
      <c r="O765" s="32"/>
      <c r="P765" s="32"/>
      <c r="Q765" s="32"/>
      <c r="R765" s="32"/>
      <c r="S765" s="32"/>
      <c r="T765" s="32"/>
      <c r="U765" s="32"/>
      <c r="V765" s="32"/>
      <c r="W765" s="32"/>
      <c r="X765" s="32"/>
      <c r="Y765" s="32"/>
      <c r="Z765" s="32"/>
    </row>
    <row r="766" spans="1:26" ht="12.5" x14ac:dyDescent="0.25">
      <c r="A766" s="32"/>
      <c r="B766" s="32"/>
      <c r="C766" s="32"/>
      <c r="D766" s="32"/>
      <c r="E766" s="32"/>
      <c r="F766" s="31"/>
      <c r="G766" s="32"/>
      <c r="H766" s="32"/>
      <c r="I766" s="32"/>
      <c r="J766" s="32"/>
      <c r="K766" s="32"/>
      <c r="L766" s="32"/>
      <c r="M766" s="32"/>
      <c r="N766" s="32"/>
      <c r="O766" s="32"/>
      <c r="P766" s="32"/>
      <c r="Q766" s="32"/>
      <c r="R766" s="32"/>
      <c r="S766" s="32"/>
      <c r="T766" s="32"/>
      <c r="U766" s="32"/>
      <c r="V766" s="32"/>
      <c r="W766" s="32"/>
      <c r="X766" s="32"/>
      <c r="Y766" s="32"/>
      <c r="Z766" s="32"/>
    </row>
    <row r="767" spans="1:26" ht="12.5" x14ac:dyDescent="0.25">
      <c r="A767" s="32"/>
      <c r="B767" s="32"/>
      <c r="C767" s="32"/>
      <c r="D767" s="32"/>
      <c r="E767" s="32"/>
      <c r="F767" s="31"/>
      <c r="G767" s="32"/>
      <c r="H767" s="32"/>
      <c r="I767" s="32"/>
      <c r="J767" s="32"/>
      <c r="K767" s="32"/>
      <c r="L767" s="32"/>
      <c r="M767" s="32"/>
      <c r="N767" s="32"/>
      <c r="O767" s="32"/>
      <c r="P767" s="32"/>
      <c r="Q767" s="32"/>
      <c r="R767" s="32"/>
      <c r="S767" s="32"/>
      <c r="T767" s="32"/>
      <c r="U767" s="32"/>
      <c r="V767" s="32"/>
      <c r="W767" s="32"/>
      <c r="X767" s="32"/>
      <c r="Y767" s="32"/>
      <c r="Z767" s="32"/>
    </row>
    <row r="768" spans="1:26" ht="12.5" x14ac:dyDescent="0.25">
      <c r="A768" s="32"/>
      <c r="B768" s="32"/>
      <c r="C768" s="32"/>
      <c r="D768" s="32"/>
      <c r="E768" s="32"/>
      <c r="F768" s="31"/>
      <c r="G768" s="32"/>
      <c r="H768" s="32"/>
      <c r="I768" s="32"/>
      <c r="J768" s="32"/>
      <c r="K768" s="32"/>
      <c r="L768" s="32"/>
      <c r="M768" s="32"/>
      <c r="N768" s="32"/>
      <c r="O768" s="32"/>
      <c r="P768" s="32"/>
      <c r="Q768" s="32"/>
      <c r="R768" s="32"/>
      <c r="S768" s="32"/>
      <c r="T768" s="32"/>
      <c r="U768" s="32"/>
      <c r="V768" s="32"/>
      <c r="W768" s="32"/>
      <c r="X768" s="32"/>
      <c r="Y768" s="32"/>
      <c r="Z768" s="32"/>
    </row>
    <row r="769" spans="1:26" ht="12.5" x14ac:dyDescent="0.25">
      <c r="A769" s="32"/>
      <c r="B769" s="32"/>
      <c r="C769" s="32"/>
      <c r="D769" s="32"/>
      <c r="E769" s="32"/>
      <c r="F769" s="31"/>
      <c r="G769" s="32"/>
      <c r="H769" s="32"/>
      <c r="I769" s="32"/>
      <c r="J769" s="32"/>
      <c r="K769" s="32"/>
      <c r="L769" s="32"/>
      <c r="M769" s="32"/>
      <c r="N769" s="32"/>
      <c r="O769" s="32"/>
      <c r="P769" s="32"/>
      <c r="Q769" s="32"/>
      <c r="R769" s="32"/>
      <c r="S769" s="32"/>
      <c r="T769" s="32"/>
      <c r="U769" s="32"/>
      <c r="V769" s="32"/>
      <c r="W769" s="32"/>
      <c r="X769" s="32"/>
      <c r="Y769" s="32"/>
      <c r="Z769" s="32"/>
    </row>
    <row r="770" spans="1:26" ht="12.5" x14ac:dyDescent="0.25">
      <c r="A770" s="32"/>
      <c r="B770" s="32"/>
      <c r="C770" s="32"/>
      <c r="D770" s="32"/>
      <c r="E770" s="32"/>
      <c r="F770" s="31"/>
      <c r="G770" s="32"/>
      <c r="H770" s="32"/>
      <c r="I770" s="32"/>
      <c r="J770" s="32"/>
      <c r="K770" s="32"/>
      <c r="L770" s="32"/>
      <c r="M770" s="32"/>
      <c r="N770" s="32"/>
      <c r="O770" s="32"/>
      <c r="P770" s="32"/>
      <c r="Q770" s="32"/>
      <c r="R770" s="32"/>
      <c r="S770" s="32"/>
      <c r="T770" s="32"/>
      <c r="U770" s="32"/>
      <c r="V770" s="32"/>
      <c r="W770" s="32"/>
      <c r="X770" s="32"/>
      <c r="Y770" s="32"/>
      <c r="Z770" s="32"/>
    </row>
    <row r="771" spans="1:26" ht="12.5" x14ac:dyDescent="0.25">
      <c r="A771" s="32"/>
      <c r="B771" s="32"/>
      <c r="C771" s="32"/>
      <c r="D771" s="32"/>
      <c r="E771" s="32"/>
      <c r="F771" s="31"/>
      <c r="G771" s="32"/>
      <c r="H771" s="32"/>
      <c r="I771" s="32"/>
      <c r="J771" s="32"/>
      <c r="K771" s="32"/>
      <c r="L771" s="32"/>
      <c r="M771" s="32"/>
      <c r="N771" s="32"/>
      <c r="O771" s="32"/>
      <c r="P771" s="32"/>
      <c r="Q771" s="32"/>
      <c r="R771" s="32"/>
      <c r="S771" s="32"/>
      <c r="T771" s="32"/>
      <c r="U771" s="32"/>
      <c r="V771" s="32"/>
      <c r="W771" s="32"/>
      <c r="X771" s="32"/>
      <c r="Y771" s="32"/>
      <c r="Z771" s="32"/>
    </row>
    <row r="772" spans="1:26" ht="12.5" x14ac:dyDescent="0.25">
      <c r="A772" s="32"/>
      <c r="B772" s="32"/>
      <c r="C772" s="32"/>
      <c r="D772" s="32"/>
      <c r="E772" s="32"/>
      <c r="F772" s="31"/>
      <c r="G772" s="32"/>
      <c r="H772" s="32"/>
      <c r="I772" s="32"/>
      <c r="J772" s="32"/>
      <c r="K772" s="32"/>
      <c r="L772" s="32"/>
      <c r="M772" s="32"/>
      <c r="N772" s="32"/>
      <c r="O772" s="32"/>
      <c r="P772" s="32"/>
      <c r="Q772" s="32"/>
      <c r="R772" s="32"/>
      <c r="S772" s="32"/>
      <c r="T772" s="32"/>
      <c r="U772" s="32"/>
      <c r="V772" s="32"/>
      <c r="W772" s="32"/>
      <c r="X772" s="32"/>
      <c r="Y772" s="32"/>
      <c r="Z772" s="32"/>
    </row>
    <row r="773" spans="1:26" ht="12.5" x14ac:dyDescent="0.25">
      <c r="A773" s="32"/>
      <c r="B773" s="32"/>
      <c r="C773" s="32"/>
      <c r="D773" s="32"/>
      <c r="E773" s="32"/>
      <c r="F773" s="31"/>
      <c r="G773" s="32"/>
      <c r="H773" s="32"/>
      <c r="I773" s="32"/>
      <c r="J773" s="32"/>
      <c r="K773" s="32"/>
      <c r="L773" s="32"/>
      <c r="M773" s="32"/>
      <c r="N773" s="32"/>
      <c r="O773" s="32"/>
      <c r="P773" s="32"/>
      <c r="Q773" s="32"/>
      <c r="R773" s="32"/>
      <c r="S773" s="32"/>
      <c r="T773" s="32"/>
      <c r="U773" s="32"/>
      <c r="V773" s="32"/>
      <c r="W773" s="32"/>
      <c r="X773" s="32"/>
      <c r="Y773" s="32"/>
      <c r="Z773" s="32"/>
    </row>
    <row r="774" spans="1:26" ht="12.5" x14ac:dyDescent="0.25">
      <c r="A774" s="32"/>
      <c r="B774" s="32"/>
      <c r="C774" s="32"/>
      <c r="D774" s="32"/>
      <c r="E774" s="32"/>
      <c r="F774" s="31"/>
      <c r="G774" s="32"/>
      <c r="H774" s="32"/>
      <c r="I774" s="32"/>
      <c r="J774" s="32"/>
      <c r="K774" s="32"/>
      <c r="L774" s="32"/>
      <c r="M774" s="32"/>
      <c r="N774" s="32"/>
      <c r="O774" s="32"/>
      <c r="P774" s="32"/>
      <c r="Q774" s="32"/>
      <c r="R774" s="32"/>
      <c r="S774" s="32"/>
      <c r="T774" s="32"/>
      <c r="U774" s="32"/>
      <c r="V774" s="32"/>
      <c r="W774" s="32"/>
      <c r="X774" s="32"/>
      <c r="Y774" s="32"/>
      <c r="Z774" s="32"/>
    </row>
    <row r="775" spans="1:26" ht="12.5" x14ac:dyDescent="0.25">
      <c r="A775" s="32"/>
      <c r="B775" s="32"/>
      <c r="C775" s="32"/>
      <c r="D775" s="32"/>
      <c r="E775" s="32"/>
      <c r="F775" s="31"/>
      <c r="G775" s="32"/>
      <c r="H775" s="32"/>
      <c r="I775" s="32"/>
      <c r="J775" s="32"/>
      <c r="K775" s="32"/>
      <c r="L775" s="32"/>
      <c r="M775" s="32"/>
      <c r="N775" s="32"/>
      <c r="O775" s="32"/>
      <c r="P775" s="32"/>
      <c r="Q775" s="32"/>
      <c r="R775" s="32"/>
      <c r="S775" s="32"/>
      <c r="T775" s="32"/>
      <c r="U775" s="32"/>
      <c r="V775" s="32"/>
      <c r="W775" s="32"/>
      <c r="X775" s="32"/>
      <c r="Y775" s="32"/>
      <c r="Z775" s="32"/>
    </row>
    <row r="776" spans="1:26" ht="12.5" x14ac:dyDescent="0.25">
      <c r="A776" s="32"/>
      <c r="B776" s="32"/>
      <c r="C776" s="32"/>
      <c r="D776" s="32"/>
      <c r="E776" s="32"/>
      <c r="F776" s="31"/>
      <c r="G776" s="32"/>
      <c r="H776" s="32"/>
      <c r="I776" s="32"/>
      <c r="J776" s="32"/>
      <c r="K776" s="32"/>
      <c r="L776" s="32"/>
      <c r="M776" s="32"/>
      <c r="N776" s="32"/>
      <c r="O776" s="32"/>
      <c r="P776" s="32"/>
      <c r="Q776" s="32"/>
      <c r="R776" s="32"/>
      <c r="S776" s="32"/>
      <c r="T776" s="32"/>
      <c r="U776" s="32"/>
      <c r="V776" s="32"/>
      <c r="W776" s="32"/>
      <c r="X776" s="32"/>
      <c r="Y776" s="32"/>
      <c r="Z776" s="32"/>
    </row>
    <row r="777" spans="1:26" ht="12.5" x14ac:dyDescent="0.25">
      <c r="A777" s="32"/>
      <c r="B777" s="32"/>
      <c r="C777" s="32"/>
      <c r="D777" s="32"/>
      <c r="E777" s="32"/>
      <c r="F777" s="31"/>
      <c r="G777" s="32"/>
      <c r="H777" s="32"/>
      <c r="I777" s="32"/>
      <c r="J777" s="32"/>
      <c r="K777" s="32"/>
      <c r="L777" s="32"/>
      <c r="M777" s="32"/>
      <c r="N777" s="32"/>
      <c r="O777" s="32"/>
      <c r="P777" s="32"/>
      <c r="Q777" s="32"/>
      <c r="R777" s="32"/>
      <c r="S777" s="32"/>
      <c r="T777" s="32"/>
      <c r="U777" s="32"/>
      <c r="V777" s="32"/>
      <c r="W777" s="32"/>
      <c r="X777" s="32"/>
      <c r="Y777" s="32"/>
      <c r="Z777" s="32"/>
    </row>
    <row r="778" spans="1:26" ht="12.5" x14ac:dyDescent="0.25">
      <c r="A778" s="32"/>
      <c r="B778" s="32"/>
      <c r="C778" s="32"/>
      <c r="D778" s="32"/>
      <c r="E778" s="32"/>
      <c r="F778" s="31"/>
      <c r="G778" s="32"/>
      <c r="H778" s="32"/>
      <c r="I778" s="32"/>
      <c r="J778" s="32"/>
      <c r="K778" s="32"/>
      <c r="L778" s="32"/>
      <c r="M778" s="32"/>
      <c r="N778" s="32"/>
      <c r="O778" s="32"/>
      <c r="P778" s="32"/>
      <c r="Q778" s="32"/>
      <c r="R778" s="32"/>
      <c r="S778" s="32"/>
      <c r="T778" s="32"/>
      <c r="U778" s="32"/>
      <c r="V778" s="32"/>
      <c r="W778" s="32"/>
      <c r="X778" s="32"/>
      <c r="Y778" s="32"/>
      <c r="Z778" s="32"/>
    </row>
    <row r="779" spans="1:26" ht="12.5" x14ac:dyDescent="0.25">
      <c r="A779" s="32"/>
      <c r="B779" s="32"/>
      <c r="C779" s="32"/>
      <c r="D779" s="32"/>
      <c r="E779" s="32"/>
      <c r="F779" s="31"/>
      <c r="G779" s="32"/>
      <c r="H779" s="32"/>
      <c r="I779" s="32"/>
      <c r="J779" s="32"/>
      <c r="K779" s="32"/>
      <c r="L779" s="32"/>
      <c r="M779" s="32"/>
      <c r="N779" s="32"/>
      <c r="O779" s="32"/>
      <c r="P779" s="32"/>
      <c r="Q779" s="32"/>
      <c r="R779" s="32"/>
      <c r="S779" s="32"/>
      <c r="T779" s="32"/>
      <c r="U779" s="32"/>
      <c r="V779" s="32"/>
      <c r="W779" s="32"/>
      <c r="X779" s="32"/>
      <c r="Y779" s="32"/>
      <c r="Z779" s="32"/>
    </row>
    <row r="780" spans="1:26" ht="12.5" x14ac:dyDescent="0.25">
      <c r="A780" s="32"/>
      <c r="B780" s="32"/>
      <c r="C780" s="32"/>
      <c r="D780" s="32"/>
      <c r="E780" s="32"/>
      <c r="F780" s="31"/>
      <c r="G780" s="32"/>
      <c r="H780" s="32"/>
      <c r="I780" s="32"/>
      <c r="J780" s="32"/>
      <c r="K780" s="32"/>
      <c r="L780" s="32"/>
      <c r="M780" s="32"/>
      <c r="N780" s="32"/>
      <c r="O780" s="32"/>
      <c r="P780" s="32"/>
      <c r="Q780" s="32"/>
      <c r="R780" s="32"/>
      <c r="S780" s="32"/>
      <c r="T780" s="32"/>
      <c r="U780" s="32"/>
      <c r="V780" s="32"/>
      <c r="W780" s="32"/>
      <c r="X780" s="32"/>
      <c r="Y780" s="32"/>
      <c r="Z780" s="32"/>
    </row>
    <row r="781" spans="1:26" ht="12.5" x14ac:dyDescent="0.25">
      <c r="A781" s="32"/>
      <c r="B781" s="32"/>
      <c r="C781" s="32"/>
      <c r="D781" s="32"/>
      <c r="E781" s="32"/>
      <c r="F781" s="31"/>
      <c r="G781" s="32"/>
      <c r="H781" s="32"/>
      <c r="I781" s="32"/>
      <c r="J781" s="32"/>
      <c r="K781" s="32"/>
      <c r="L781" s="32"/>
      <c r="M781" s="32"/>
      <c r="N781" s="32"/>
      <c r="O781" s="32"/>
      <c r="P781" s="32"/>
      <c r="Q781" s="32"/>
      <c r="R781" s="32"/>
      <c r="S781" s="32"/>
      <c r="T781" s="32"/>
      <c r="U781" s="32"/>
      <c r="V781" s="32"/>
      <c r="W781" s="32"/>
      <c r="X781" s="32"/>
      <c r="Y781" s="32"/>
      <c r="Z781" s="32"/>
    </row>
    <row r="782" spans="1:26" ht="12.5" x14ac:dyDescent="0.25">
      <c r="A782" s="32"/>
      <c r="B782" s="32"/>
      <c r="C782" s="32"/>
      <c r="D782" s="32"/>
      <c r="E782" s="32"/>
      <c r="F782" s="31"/>
      <c r="G782" s="32"/>
      <c r="H782" s="32"/>
      <c r="I782" s="32"/>
      <c r="J782" s="32"/>
      <c r="K782" s="32"/>
      <c r="L782" s="32"/>
      <c r="M782" s="32"/>
      <c r="N782" s="32"/>
      <c r="O782" s="32"/>
      <c r="P782" s="32"/>
      <c r="Q782" s="32"/>
      <c r="R782" s="32"/>
      <c r="S782" s="32"/>
      <c r="T782" s="32"/>
      <c r="U782" s="32"/>
      <c r="V782" s="32"/>
      <c r="W782" s="32"/>
      <c r="X782" s="32"/>
      <c r="Y782" s="32"/>
      <c r="Z782" s="32"/>
    </row>
    <row r="783" spans="1:26" ht="12.5" x14ac:dyDescent="0.25">
      <c r="A783" s="32"/>
      <c r="B783" s="32"/>
      <c r="C783" s="32"/>
      <c r="D783" s="32"/>
      <c r="E783" s="32"/>
      <c r="F783" s="31"/>
      <c r="G783" s="32"/>
      <c r="H783" s="32"/>
      <c r="I783" s="32"/>
      <c r="J783" s="32"/>
      <c r="K783" s="32"/>
      <c r="L783" s="32"/>
      <c r="M783" s="32"/>
      <c r="N783" s="32"/>
      <c r="O783" s="32"/>
      <c r="P783" s="32"/>
      <c r="Q783" s="32"/>
      <c r="R783" s="32"/>
      <c r="S783" s="32"/>
      <c r="T783" s="32"/>
      <c r="U783" s="32"/>
      <c r="V783" s="32"/>
      <c r="W783" s="32"/>
      <c r="X783" s="32"/>
      <c r="Y783" s="32"/>
      <c r="Z783" s="32"/>
    </row>
    <row r="784" spans="1:26" ht="12.5" x14ac:dyDescent="0.25">
      <c r="A784" s="32"/>
      <c r="B784" s="32"/>
      <c r="C784" s="32"/>
      <c r="D784" s="32"/>
      <c r="E784" s="32"/>
      <c r="F784" s="31"/>
      <c r="G784" s="32"/>
      <c r="H784" s="32"/>
      <c r="I784" s="32"/>
      <c r="J784" s="32"/>
      <c r="K784" s="32"/>
      <c r="L784" s="32"/>
      <c r="M784" s="32"/>
      <c r="N784" s="32"/>
      <c r="O784" s="32"/>
      <c r="P784" s="32"/>
      <c r="Q784" s="32"/>
      <c r="R784" s="32"/>
      <c r="S784" s="32"/>
      <c r="T784" s="32"/>
      <c r="U784" s="32"/>
      <c r="V784" s="32"/>
      <c r="W784" s="32"/>
      <c r="X784" s="32"/>
      <c r="Y784" s="32"/>
      <c r="Z784" s="32"/>
    </row>
    <row r="785" spans="1:26" ht="12.5" x14ac:dyDescent="0.25">
      <c r="A785" s="32"/>
      <c r="B785" s="32"/>
      <c r="C785" s="32"/>
      <c r="D785" s="32"/>
      <c r="E785" s="32"/>
      <c r="F785" s="31"/>
      <c r="G785" s="32"/>
      <c r="H785" s="32"/>
      <c r="I785" s="32"/>
      <c r="J785" s="32"/>
      <c r="K785" s="32"/>
      <c r="L785" s="32"/>
      <c r="M785" s="32"/>
      <c r="N785" s="32"/>
      <c r="O785" s="32"/>
      <c r="P785" s="32"/>
      <c r="Q785" s="32"/>
      <c r="R785" s="32"/>
      <c r="S785" s="32"/>
      <c r="T785" s="32"/>
      <c r="U785" s="32"/>
      <c r="V785" s="32"/>
      <c r="W785" s="32"/>
      <c r="X785" s="32"/>
      <c r="Y785" s="32"/>
      <c r="Z785" s="32"/>
    </row>
    <row r="786" spans="1:26" ht="12.5" x14ac:dyDescent="0.25">
      <c r="A786" s="32"/>
      <c r="B786" s="32"/>
      <c r="C786" s="32"/>
      <c r="D786" s="32"/>
      <c r="E786" s="32"/>
      <c r="F786" s="31"/>
      <c r="G786" s="32"/>
      <c r="H786" s="32"/>
      <c r="I786" s="32"/>
      <c r="J786" s="32"/>
      <c r="K786" s="32"/>
      <c r="L786" s="32"/>
      <c r="M786" s="32"/>
      <c r="N786" s="32"/>
      <c r="O786" s="32"/>
      <c r="P786" s="32"/>
      <c r="Q786" s="32"/>
      <c r="R786" s="32"/>
      <c r="S786" s="32"/>
      <c r="T786" s="32"/>
      <c r="U786" s="32"/>
      <c r="V786" s="32"/>
      <c r="W786" s="32"/>
      <c r="X786" s="32"/>
      <c r="Y786" s="32"/>
      <c r="Z786" s="32"/>
    </row>
    <row r="787" spans="1:26" ht="12.5" x14ac:dyDescent="0.25">
      <c r="A787" s="32"/>
      <c r="B787" s="32"/>
      <c r="C787" s="32"/>
      <c r="D787" s="32"/>
      <c r="E787" s="32"/>
      <c r="F787" s="31"/>
      <c r="G787" s="32"/>
      <c r="H787" s="32"/>
      <c r="I787" s="32"/>
      <c r="J787" s="32"/>
      <c r="K787" s="32"/>
      <c r="L787" s="32"/>
      <c r="M787" s="32"/>
      <c r="N787" s="32"/>
      <c r="O787" s="32"/>
      <c r="P787" s="32"/>
      <c r="Q787" s="32"/>
      <c r="R787" s="32"/>
      <c r="S787" s="32"/>
      <c r="T787" s="32"/>
      <c r="U787" s="32"/>
      <c r="V787" s="32"/>
      <c r="W787" s="32"/>
      <c r="X787" s="32"/>
      <c r="Y787" s="32"/>
      <c r="Z787" s="32"/>
    </row>
    <row r="788" spans="1:26" ht="12.5" x14ac:dyDescent="0.25">
      <c r="A788" s="32"/>
      <c r="B788" s="32"/>
      <c r="C788" s="32"/>
      <c r="D788" s="32"/>
      <c r="E788" s="32"/>
      <c r="F788" s="31"/>
      <c r="G788" s="32"/>
      <c r="H788" s="32"/>
      <c r="I788" s="32"/>
      <c r="J788" s="32"/>
      <c r="K788" s="32"/>
      <c r="L788" s="32"/>
      <c r="M788" s="32"/>
      <c r="N788" s="32"/>
      <c r="O788" s="32"/>
      <c r="P788" s="32"/>
      <c r="Q788" s="32"/>
      <c r="R788" s="32"/>
      <c r="S788" s="32"/>
      <c r="T788" s="32"/>
      <c r="U788" s="32"/>
      <c r="V788" s="32"/>
      <c r="W788" s="32"/>
      <c r="X788" s="32"/>
      <c r="Y788" s="32"/>
      <c r="Z788" s="32"/>
    </row>
    <row r="789" spans="1:26" ht="12.5" x14ac:dyDescent="0.25">
      <c r="A789" s="32"/>
      <c r="B789" s="32"/>
      <c r="C789" s="32"/>
      <c r="D789" s="32"/>
      <c r="E789" s="32"/>
      <c r="F789" s="31"/>
      <c r="G789" s="32"/>
      <c r="H789" s="32"/>
      <c r="I789" s="32"/>
      <c r="J789" s="32"/>
      <c r="K789" s="32"/>
      <c r="L789" s="32"/>
      <c r="M789" s="32"/>
      <c r="N789" s="32"/>
      <c r="O789" s="32"/>
      <c r="P789" s="32"/>
      <c r="Q789" s="32"/>
      <c r="R789" s="32"/>
      <c r="S789" s="32"/>
      <c r="T789" s="32"/>
      <c r="U789" s="32"/>
      <c r="V789" s="32"/>
      <c r="W789" s="32"/>
      <c r="X789" s="32"/>
      <c r="Y789" s="32"/>
      <c r="Z789" s="32"/>
    </row>
    <row r="790" spans="1:26" ht="12.5" x14ac:dyDescent="0.25">
      <c r="A790" s="32"/>
      <c r="B790" s="32"/>
      <c r="C790" s="32"/>
      <c r="D790" s="32"/>
      <c r="E790" s="32"/>
      <c r="F790" s="31"/>
      <c r="G790" s="32"/>
      <c r="H790" s="32"/>
      <c r="I790" s="32"/>
      <c r="J790" s="32"/>
      <c r="K790" s="32"/>
      <c r="L790" s="32"/>
      <c r="M790" s="32"/>
      <c r="N790" s="32"/>
      <c r="O790" s="32"/>
      <c r="P790" s="32"/>
      <c r="Q790" s="32"/>
      <c r="R790" s="32"/>
      <c r="S790" s="32"/>
      <c r="T790" s="32"/>
      <c r="U790" s="32"/>
      <c r="V790" s="32"/>
      <c r="W790" s="32"/>
      <c r="X790" s="32"/>
      <c r="Y790" s="32"/>
      <c r="Z790" s="32"/>
    </row>
    <row r="791" spans="1:26" ht="12.5" x14ac:dyDescent="0.25">
      <c r="A791" s="32"/>
      <c r="B791" s="32"/>
      <c r="C791" s="32"/>
      <c r="D791" s="32"/>
      <c r="E791" s="32"/>
      <c r="F791" s="31"/>
      <c r="G791" s="32"/>
      <c r="H791" s="32"/>
      <c r="I791" s="32"/>
      <c r="J791" s="32"/>
      <c r="K791" s="32"/>
      <c r="L791" s="32"/>
      <c r="M791" s="32"/>
      <c r="N791" s="32"/>
      <c r="O791" s="32"/>
      <c r="P791" s="32"/>
      <c r="Q791" s="32"/>
      <c r="R791" s="32"/>
      <c r="S791" s="32"/>
      <c r="T791" s="32"/>
      <c r="U791" s="32"/>
      <c r="V791" s="32"/>
      <c r="W791" s="32"/>
      <c r="X791" s="32"/>
      <c r="Y791" s="32"/>
      <c r="Z791" s="32"/>
    </row>
    <row r="792" spans="1:26" ht="12.5" x14ac:dyDescent="0.25">
      <c r="A792" s="32"/>
      <c r="B792" s="32"/>
      <c r="C792" s="32"/>
      <c r="D792" s="32"/>
      <c r="E792" s="32"/>
      <c r="F792" s="31"/>
      <c r="G792" s="32"/>
      <c r="H792" s="32"/>
      <c r="I792" s="32"/>
      <c r="J792" s="32"/>
      <c r="K792" s="32"/>
      <c r="L792" s="32"/>
      <c r="M792" s="32"/>
      <c r="N792" s="32"/>
      <c r="O792" s="32"/>
      <c r="P792" s="32"/>
      <c r="Q792" s="32"/>
      <c r="R792" s="32"/>
      <c r="S792" s="32"/>
      <c r="T792" s="32"/>
      <c r="U792" s="32"/>
      <c r="V792" s="32"/>
      <c r="W792" s="32"/>
      <c r="X792" s="32"/>
      <c r="Y792" s="32"/>
      <c r="Z792" s="32"/>
    </row>
    <row r="793" spans="1:26" ht="12.5" x14ac:dyDescent="0.25">
      <c r="A793" s="32"/>
      <c r="B793" s="32"/>
      <c r="C793" s="32"/>
      <c r="D793" s="32"/>
      <c r="E793" s="32"/>
      <c r="F793" s="31"/>
      <c r="G793" s="32"/>
      <c r="H793" s="32"/>
      <c r="I793" s="32"/>
      <c r="J793" s="32"/>
      <c r="K793" s="32"/>
      <c r="L793" s="32"/>
      <c r="M793" s="32"/>
      <c r="N793" s="32"/>
      <c r="O793" s="32"/>
      <c r="P793" s="32"/>
      <c r="Q793" s="32"/>
      <c r="R793" s="32"/>
      <c r="S793" s="32"/>
      <c r="T793" s="32"/>
      <c r="U793" s="32"/>
      <c r="V793" s="32"/>
      <c r="W793" s="32"/>
      <c r="X793" s="32"/>
      <c r="Y793" s="32"/>
      <c r="Z793" s="32"/>
    </row>
    <row r="794" spans="1:26" ht="12.5" x14ac:dyDescent="0.25">
      <c r="A794" s="32"/>
      <c r="B794" s="32"/>
      <c r="C794" s="32"/>
      <c r="D794" s="32"/>
      <c r="E794" s="32"/>
      <c r="F794" s="31"/>
      <c r="G794" s="32"/>
      <c r="H794" s="32"/>
      <c r="I794" s="32"/>
      <c r="J794" s="32"/>
      <c r="K794" s="32"/>
      <c r="L794" s="32"/>
      <c r="M794" s="32"/>
      <c r="N794" s="32"/>
      <c r="O794" s="32"/>
      <c r="P794" s="32"/>
      <c r="Q794" s="32"/>
      <c r="R794" s="32"/>
      <c r="S794" s="32"/>
      <c r="T794" s="32"/>
      <c r="U794" s="32"/>
      <c r="V794" s="32"/>
      <c r="W794" s="32"/>
      <c r="X794" s="32"/>
      <c r="Y794" s="32"/>
      <c r="Z794" s="32"/>
    </row>
    <row r="795" spans="1:26" ht="12.5" x14ac:dyDescent="0.25">
      <c r="A795" s="32"/>
      <c r="B795" s="32"/>
      <c r="C795" s="32"/>
      <c r="D795" s="32"/>
      <c r="E795" s="32"/>
      <c r="F795" s="31"/>
      <c r="G795" s="32"/>
      <c r="H795" s="32"/>
      <c r="I795" s="32"/>
      <c r="J795" s="32"/>
      <c r="K795" s="32"/>
      <c r="L795" s="32"/>
      <c r="M795" s="32"/>
      <c r="N795" s="32"/>
      <c r="O795" s="32"/>
      <c r="P795" s="32"/>
      <c r="Q795" s="32"/>
      <c r="R795" s="32"/>
      <c r="S795" s="32"/>
      <c r="T795" s="32"/>
      <c r="U795" s="32"/>
      <c r="V795" s="32"/>
      <c r="W795" s="32"/>
      <c r="X795" s="32"/>
      <c r="Y795" s="32"/>
      <c r="Z795" s="32"/>
    </row>
    <row r="796" spans="1:26" ht="12.5" x14ac:dyDescent="0.25">
      <c r="A796" s="32"/>
      <c r="B796" s="32"/>
      <c r="C796" s="32"/>
      <c r="D796" s="32"/>
      <c r="E796" s="32"/>
      <c r="F796" s="31"/>
      <c r="G796" s="32"/>
      <c r="H796" s="32"/>
      <c r="I796" s="32"/>
      <c r="J796" s="32"/>
      <c r="K796" s="32"/>
      <c r="L796" s="32"/>
      <c r="M796" s="32"/>
      <c r="N796" s="32"/>
      <c r="O796" s="32"/>
      <c r="P796" s="32"/>
      <c r="Q796" s="32"/>
      <c r="R796" s="32"/>
      <c r="S796" s="32"/>
      <c r="T796" s="32"/>
      <c r="U796" s="32"/>
      <c r="V796" s="32"/>
      <c r="W796" s="32"/>
      <c r="X796" s="32"/>
      <c r="Y796" s="32"/>
      <c r="Z796" s="32"/>
    </row>
    <row r="797" spans="1:26" ht="12.5" x14ac:dyDescent="0.25">
      <c r="A797" s="32"/>
      <c r="B797" s="32"/>
      <c r="C797" s="32"/>
      <c r="D797" s="32"/>
      <c r="E797" s="32"/>
      <c r="F797" s="31"/>
      <c r="G797" s="32"/>
      <c r="H797" s="32"/>
      <c r="I797" s="32"/>
      <c r="J797" s="32"/>
      <c r="K797" s="32"/>
      <c r="L797" s="32"/>
      <c r="M797" s="32"/>
      <c r="N797" s="32"/>
      <c r="O797" s="32"/>
      <c r="P797" s="32"/>
      <c r="Q797" s="32"/>
      <c r="R797" s="32"/>
      <c r="S797" s="32"/>
      <c r="T797" s="32"/>
      <c r="U797" s="32"/>
      <c r="V797" s="32"/>
      <c r="W797" s="32"/>
      <c r="X797" s="32"/>
      <c r="Y797" s="32"/>
      <c r="Z797" s="32"/>
    </row>
    <row r="798" spans="1:26" ht="12.5" x14ac:dyDescent="0.25">
      <c r="A798" s="32"/>
      <c r="B798" s="32"/>
      <c r="C798" s="32"/>
      <c r="D798" s="32"/>
      <c r="E798" s="32"/>
      <c r="F798" s="31"/>
      <c r="G798" s="32"/>
      <c r="H798" s="32"/>
      <c r="I798" s="32"/>
      <c r="J798" s="32"/>
      <c r="K798" s="32"/>
      <c r="L798" s="32"/>
      <c r="M798" s="32"/>
      <c r="N798" s="32"/>
      <c r="O798" s="32"/>
      <c r="P798" s="32"/>
      <c r="Q798" s="32"/>
      <c r="R798" s="32"/>
      <c r="S798" s="32"/>
      <c r="T798" s="32"/>
      <c r="U798" s="32"/>
      <c r="V798" s="32"/>
      <c r="W798" s="32"/>
      <c r="X798" s="32"/>
      <c r="Y798" s="32"/>
      <c r="Z798" s="32"/>
    </row>
    <row r="799" spans="1:26" ht="12.5" x14ac:dyDescent="0.25">
      <c r="A799" s="32"/>
      <c r="B799" s="32"/>
      <c r="C799" s="32"/>
      <c r="D799" s="32"/>
      <c r="E799" s="32"/>
      <c r="F799" s="31"/>
      <c r="G799" s="32"/>
      <c r="H799" s="32"/>
      <c r="I799" s="32"/>
      <c r="J799" s="32"/>
      <c r="K799" s="32"/>
      <c r="L799" s="32"/>
      <c r="M799" s="32"/>
      <c r="N799" s="32"/>
      <c r="O799" s="32"/>
      <c r="P799" s="32"/>
      <c r="Q799" s="32"/>
      <c r="R799" s="32"/>
      <c r="S799" s="32"/>
      <c r="T799" s="32"/>
      <c r="U799" s="32"/>
      <c r="V799" s="32"/>
      <c r="W799" s="32"/>
      <c r="X799" s="32"/>
      <c r="Y799" s="32"/>
      <c r="Z799" s="32"/>
    </row>
    <row r="800" spans="1:26" ht="12.5" x14ac:dyDescent="0.25">
      <c r="A800" s="32"/>
      <c r="B800" s="32"/>
      <c r="C800" s="32"/>
      <c r="D800" s="32"/>
      <c r="E800" s="32"/>
      <c r="F800" s="31"/>
      <c r="G800" s="32"/>
      <c r="H800" s="32"/>
      <c r="I800" s="32"/>
      <c r="J800" s="32"/>
      <c r="K800" s="32"/>
      <c r="L800" s="32"/>
      <c r="M800" s="32"/>
      <c r="N800" s="32"/>
      <c r="O800" s="32"/>
      <c r="P800" s="32"/>
      <c r="Q800" s="32"/>
      <c r="R800" s="32"/>
      <c r="S800" s="32"/>
      <c r="T800" s="32"/>
      <c r="U800" s="32"/>
      <c r="V800" s="32"/>
      <c r="W800" s="32"/>
      <c r="X800" s="32"/>
      <c r="Y800" s="32"/>
      <c r="Z800" s="32"/>
    </row>
    <row r="801" spans="1:26" ht="12.5" x14ac:dyDescent="0.25">
      <c r="A801" s="32"/>
      <c r="B801" s="32"/>
      <c r="C801" s="32"/>
      <c r="D801" s="32"/>
      <c r="E801" s="32"/>
      <c r="F801" s="31"/>
      <c r="G801" s="32"/>
      <c r="H801" s="32"/>
      <c r="I801" s="32"/>
      <c r="J801" s="32"/>
      <c r="K801" s="32"/>
      <c r="L801" s="32"/>
      <c r="M801" s="32"/>
      <c r="N801" s="32"/>
      <c r="O801" s="32"/>
      <c r="P801" s="32"/>
      <c r="Q801" s="32"/>
      <c r="R801" s="32"/>
      <c r="S801" s="32"/>
      <c r="T801" s="32"/>
      <c r="U801" s="32"/>
      <c r="V801" s="32"/>
      <c r="W801" s="32"/>
      <c r="X801" s="32"/>
      <c r="Y801" s="32"/>
      <c r="Z801" s="32"/>
    </row>
    <row r="802" spans="1:26" ht="12.5" x14ac:dyDescent="0.25">
      <c r="A802" s="32"/>
      <c r="B802" s="32"/>
      <c r="C802" s="32"/>
      <c r="D802" s="32"/>
      <c r="E802" s="32"/>
      <c r="F802" s="31"/>
      <c r="G802" s="32"/>
      <c r="H802" s="32"/>
      <c r="I802" s="32"/>
      <c r="J802" s="32"/>
      <c r="K802" s="32"/>
      <c r="L802" s="32"/>
      <c r="M802" s="32"/>
      <c r="N802" s="32"/>
      <c r="O802" s="32"/>
      <c r="P802" s="32"/>
      <c r="Q802" s="32"/>
      <c r="R802" s="32"/>
      <c r="S802" s="32"/>
      <c r="T802" s="32"/>
      <c r="U802" s="32"/>
      <c r="V802" s="32"/>
      <c r="W802" s="32"/>
      <c r="X802" s="32"/>
      <c r="Y802" s="32"/>
      <c r="Z802" s="32"/>
    </row>
    <row r="803" spans="1:26" ht="12.5" x14ac:dyDescent="0.25">
      <c r="A803" s="32"/>
      <c r="B803" s="32"/>
      <c r="C803" s="32"/>
      <c r="D803" s="32"/>
      <c r="E803" s="32"/>
      <c r="F803" s="31"/>
      <c r="G803" s="32"/>
      <c r="H803" s="32"/>
      <c r="I803" s="32"/>
      <c r="J803" s="32"/>
      <c r="K803" s="32"/>
      <c r="L803" s="32"/>
      <c r="M803" s="32"/>
      <c r="N803" s="32"/>
      <c r="O803" s="32"/>
      <c r="P803" s="32"/>
      <c r="Q803" s="32"/>
      <c r="R803" s="32"/>
      <c r="S803" s="32"/>
      <c r="T803" s="32"/>
      <c r="U803" s="32"/>
      <c r="V803" s="32"/>
      <c r="W803" s="32"/>
      <c r="X803" s="32"/>
      <c r="Y803" s="32"/>
      <c r="Z803" s="32"/>
    </row>
    <row r="804" spans="1:26" ht="12.5" x14ac:dyDescent="0.25">
      <c r="A804" s="32"/>
      <c r="B804" s="32"/>
      <c r="C804" s="32"/>
      <c r="D804" s="32"/>
      <c r="E804" s="32"/>
      <c r="F804" s="31"/>
      <c r="G804" s="32"/>
      <c r="H804" s="32"/>
      <c r="I804" s="32"/>
      <c r="J804" s="32"/>
      <c r="K804" s="32"/>
      <c r="L804" s="32"/>
      <c r="M804" s="32"/>
      <c r="N804" s="32"/>
      <c r="O804" s="32"/>
      <c r="P804" s="32"/>
      <c r="Q804" s="32"/>
      <c r="R804" s="32"/>
      <c r="S804" s="32"/>
      <c r="T804" s="32"/>
      <c r="U804" s="32"/>
      <c r="V804" s="32"/>
      <c r="W804" s="32"/>
      <c r="X804" s="32"/>
      <c r="Y804" s="32"/>
      <c r="Z804" s="32"/>
    </row>
    <row r="805" spans="1:26" ht="12.5" x14ac:dyDescent="0.25">
      <c r="A805" s="32"/>
      <c r="B805" s="32"/>
      <c r="C805" s="32"/>
      <c r="D805" s="32"/>
      <c r="E805" s="32"/>
      <c r="F805" s="31"/>
      <c r="G805" s="32"/>
      <c r="H805" s="32"/>
      <c r="I805" s="32"/>
      <c r="J805" s="32"/>
      <c r="K805" s="32"/>
      <c r="L805" s="32"/>
      <c r="M805" s="32"/>
      <c r="N805" s="32"/>
      <c r="O805" s="32"/>
      <c r="P805" s="32"/>
      <c r="Q805" s="32"/>
      <c r="R805" s="32"/>
      <c r="S805" s="32"/>
      <c r="T805" s="32"/>
      <c r="U805" s="32"/>
      <c r="V805" s="32"/>
      <c r="W805" s="32"/>
      <c r="X805" s="32"/>
      <c r="Y805" s="32"/>
      <c r="Z805" s="32"/>
    </row>
    <row r="806" spans="1:26" ht="12.5" x14ac:dyDescent="0.25">
      <c r="A806" s="32"/>
      <c r="B806" s="32"/>
      <c r="C806" s="32"/>
      <c r="D806" s="32"/>
      <c r="E806" s="32"/>
      <c r="F806" s="31"/>
      <c r="G806" s="32"/>
      <c r="H806" s="32"/>
      <c r="I806" s="32"/>
      <c r="J806" s="32"/>
      <c r="K806" s="32"/>
      <c r="L806" s="32"/>
      <c r="M806" s="32"/>
      <c r="N806" s="32"/>
      <c r="O806" s="32"/>
      <c r="P806" s="32"/>
      <c r="Q806" s="32"/>
      <c r="R806" s="32"/>
      <c r="S806" s="32"/>
      <c r="T806" s="32"/>
      <c r="U806" s="32"/>
      <c r="V806" s="32"/>
      <c r="W806" s="32"/>
      <c r="X806" s="32"/>
      <c r="Y806" s="32"/>
      <c r="Z806" s="32"/>
    </row>
    <row r="807" spans="1:26" ht="12.5" x14ac:dyDescent="0.25">
      <c r="A807" s="32"/>
      <c r="B807" s="32"/>
      <c r="C807" s="32"/>
      <c r="D807" s="32"/>
      <c r="E807" s="32"/>
      <c r="F807" s="31"/>
      <c r="G807" s="32"/>
      <c r="H807" s="32"/>
      <c r="I807" s="32"/>
      <c r="J807" s="32"/>
      <c r="K807" s="32"/>
      <c r="L807" s="32"/>
      <c r="M807" s="32"/>
      <c r="N807" s="32"/>
      <c r="O807" s="32"/>
      <c r="P807" s="32"/>
      <c r="Q807" s="32"/>
      <c r="R807" s="32"/>
      <c r="S807" s="32"/>
      <c r="T807" s="32"/>
      <c r="U807" s="32"/>
      <c r="V807" s="32"/>
      <c r="W807" s="32"/>
      <c r="X807" s="32"/>
      <c r="Y807" s="32"/>
      <c r="Z807" s="32"/>
    </row>
    <row r="808" spans="1:26" ht="12.5" x14ac:dyDescent="0.25">
      <c r="A808" s="32"/>
      <c r="B808" s="32"/>
      <c r="C808" s="32"/>
      <c r="D808" s="32"/>
      <c r="E808" s="32"/>
      <c r="F808" s="31"/>
      <c r="G808" s="32"/>
      <c r="H808" s="32"/>
      <c r="I808" s="32"/>
      <c r="J808" s="32"/>
      <c r="K808" s="32"/>
      <c r="L808" s="32"/>
      <c r="M808" s="32"/>
      <c r="N808" s="32"/>
      <c r="O808" s="32"/>
      <c r="P808" s="32"/>
      <c r="Q808" s="32"/>
      <c r="R808" s="32"/>
      <c r="S808" s="32"/>
      <c r="T808" s="32"/>
      <c r="U808" s="32"/>
      <c r="V808" s="32"/>
      <c r="W808" s="32"/>
      <c r="X808" s="32"/>
      <c r="Y808" s="32"/>
      <c r="Z808" s="32"/>
    </row>
    <row r="809" spans="1:26" ht="12.5" x14ac:dyDescent="0.25">
      <c r="A809" s="32"/>
      <c r="B809" s="32"/>
      <c r="C809" s="32"/>
      <c r="D809" s="32"/>
      <c r="E809" s="32"/>
      <c r="F809" s="31"/>
      <c r="G809" s="32"/>
      <c r="H809" s="32"/>
      <c r="I809" s="32"/>
      <c r="J809" s="32"/>
      <c r="K809" s="32"/>
      <c r="L809" s="32"/>
      <c r="M809" s="32"/>
      <c r="N809" s="32"/>
      <c r="O809" s="32"/>
      <c r="P809" s="32"/>
      <c r="Q809" s="32"/>
      <c r="R809" s="32"/>
      <c r="S809" s="32"/>
      <c r="T809" s="32"/>
      <c r="U809" s="32"/>
      <c r="V809" s="32"/>
      <c r="W809" s="32"/>
      <c r="X809" s="32"/>
      <c r="Y809" s="32"/>
      <c r="Z809" s="32"/>
    </row>
    <row r="810" spans="1:26" ht="12.5" x14ac:dyDescent="0.25">
      <c r="A810" s="32"/>
      <c r="B810" s="32"/>
      <c r="C810" s="32"/>
      <c r="D810" s="32"/>
      <c r="E810" s="32"/>
      <c r="F810" s="31"/>
      <c r="G810" s="32"/>
      <c r="H810" s="32"/>
      <c r="I810" s="32"/>
      <c r="J810" s="32"/>
      <c r="K810" s="32"/>
      <c r="L810" s="32"/>
      <c r="M810" s="32"/>
      <c r="N810" s="32"/>
      <c r="O810" s="32"/>
      <c r="P810" s="32"/>
      <c r="Q810" s="32"/>
      <c r="R810" s="32"/>
      <c r="S810" s="32"/>
      <c r="T810" s="32"/>
      <c r="U810" s="32"/>
      <c r="V810" s="32"/>
      <c r="W810" s="32"/>
      <c r="X810" s="32"/>
      <c r="Y810" s="32"/>
      <c r="Z810" s="32"/>
    </row>
    <row r="811" spans="1:26" ht="12.5" x14ac:dyDescent="0.25">
      <c r="A811" s="32"/>
      <c r="B811" s="32"/>
      <c r="C811" s="32"/>
      <c r="D811" s="32"/>
      <c r="E811" s="32"/>
      <c r="F811" s="31"/>
      <c r="G811" s="32"/>
      <c r="H811" s="32"/>
      <c r="I811" s="32"/>
      <c r="J811" s="32"/>
      <c r="K811" s="32"/>
      <c r="L811" s="32"/>
      <c r="M811" s="32"/>
      <c r="N811" s="32"/>
      <c r="O811" s="32"/>
      <c r="P811" s="32"/>
      <c r="Q811" s="32"/>
      <c r="R811" s="32"/>
      <c r="S811" s="32"/>
      <c r="T811" s="32"/>
      <c r="U811" s="32"/>
      <c r="V811" s="32"/>
      <c r="W811" s="32"/>
      <c r="X811" s="32"/>
      <c r="Y811" s="32"/>
      <c r="Z811" s="32"/>
    </row>
    <row r="812" spans="1:26" ht="12.5" x14ac:dyDescent="0.25">
      <c r="A812" s="32"/>
      <c r="B812" s="32"/>
      <c r="C812" s="32"/>
      <c r="D812" s="32"/>
      <c r="E812" s="32"/>
      <c r="F812" s="31"/>
      <c r="G812" s="32"/>
      <c r="H812" s="32"/>
      <c r="I812" s="32"/>
      <c r="J812" s="32"/>
      <c r="K812" s="32"/>
      <c r="L812" s="32"/>
      <c r="M812" s="32"/>
      <c r="N812" s="32"/>
      <c r="O812" s="32"/>
      <c r="P812" s="32"/>
      <c r="Q812" s="32"/>
      <c r="R812" s="32"/>
      <c r="S812" s="32"/>
      <c r="T812" s="32"/>
      <c r="U812" s="32"/>
      <c r="V812" s="32"/>
      <c r="W812" s="32"/>
      <c r="X812" s="32"/>
      <c r="Y812" s="32"/>
      <c r="Z812" s="32"/>
    </row>
    <row r="813" spans="1:26" ht="12.5" x14ac:dyDescent="0.25">
      <c r="A813" s="32"/>
      <c r="B813" s="32"/>
      <c r="C813" s="32"/>
      <c r="D813" s="32"/>
      <c r="E813" s="32"/>
      <c r="F813" s="31"/>
      <c r="G813" s="32"/>
      <c r="H813" s="32"/>
      <c r="I813" s="32"/>
      <c r="J813" s="32"/>
      <c r="K813" s="32"/>
      <c r="L813" s="32"/>
      <c r="M813" s="32"/>
      <c r="N813" s="32"/>
      <c r="O813" s="32"/>
      <c r="P813" s="32"/>
      <c r="Q813" s="32"/>
      <c r="R813" s="32"/>
      <c r="S813" s="32"/>
      <c r="T813" s="32"/>
      <c r="U813" s="32"/>
      <c r="V813" s="32"/>
      <c r="W813" s="32"/>
      <c r="X813" s="32"/>
      <c r="Y813" s="32"/>
      <c r="Z813" s="32"/>
    </row>
    <row r="814" spans="1:26" ht="12.5" x14ac:dyDescent="0.25">
      <c r="A814" s="32"/>
      <c r="B814" s="32"/>
      <c r="C814" s="32"/>
      <c r="D814" s="32"/>
      <c r="E814" s="32"/>
      <c r="F814" s="31"/>
      <c r="G814" s="32"/>
      <c r="H814" s="32"/>
      <c r="I814" s="32"/>
      <c r="J814" s="32"/>
      <c r="K814" s="32"/>
      <c r="L814" s="32"/>
      <c r="M814" s="32"/>
      <c r="N814" s="32"/>
      <c r="O814" s="32"/>
      <c r="P814" s="32"/>
      <c r="Q814" s="32"/>
      <c r="R814" s="32"/>
      <c r="S814" s="32"/>
      <c r="T814" s="32"/>
      <c r="U814" s="32"/>
      <c r="V814" s="32"/>
      <c r="W814" s="32"/>
      <c r="X814" s="32"/>
      <c r="Y814" s="32"/>
      <c r="Z814" s="32"/>
    </row>
    <row r="815" spans="1:26" ht="12.5" x14ac:dyDescent="0.25">
      <c r="A815" s="32"/>
      <c r="B815" s="32"/>
      <c r="C815" s="32"/>
      <c r="D815" s="32"/>
      <c r="E815" s="32"/>
      <c r="F815" s="31"/>
      <c r="G815" s="32"/>
      <c r="H815" s="32"/>
      <c r="I815" s="32"/>
      <c r="J815" s="32"/>
      <c r="K815" s="32"/>
      <c r="L815" s="32"/>
      <c r="M815" s="32"/>
      <c r="N815" s="32"/>
      <c r="O815" s="32"/>
      <c r="P815" s="32"/>
      <c r="Q815" s="32"/>
      <c r="R815" s="32"/>
      <c r="S815" s="32"/>
      <c r="T815" s="32"/>
      <c r="U815" s="32"/>
      <c r="V815" s="32"/>
      <c r="W815" s="32"/>
      <c r="X815" s="32"/>
      <c r="Y815" s="32"/>
      <c r="Z815" s="32"/>
    </row>
    <row r="816" spans="1:26" ht="12.5" x14ac:dyDescent="0.25">
      <c r="A816" s="32"/>
      <c r="B816" s="32"/>
      <c r="C816" s="32"/>
      <c r="D816" s="32"/>
      <c r="E816" s="32"/>
      <c r="F816" s="31"/>
      <c r="G816" s="32"/>
      <c r="H816" s="32"/>
      <c r="I816" s="32"/>
      <c r="J816" s="32"/>
      <c r="K816" s="32"/>
      <c r="L816" s="32"/>
      <c r="M816" s="32"/>
      <c r="N816" s="32"/>
      <c r="O816" s="32"/>
      <c r="P816" s="32"/>
      <c r="Q816" s="32"/>
      <c r="R816" s="32"/>
      <c r="S816" s="32"/>
      <c r="T816" s="32"/>
      <c r="U816" s="32"/>
      <c r="V816" s="32"/>
      <c r="W816" s="32"/>
      <c r="X816" s="32"/>
      <c r="Y816" s="32"/>
      <c r="Z816" s="32"/>
    </row>
    <row r="817" spans="1:26" ht="12.5" x14ac:dyDescent="0.25">
      <c r="A817" s="32"/>
      <c r="B817" s="32"/>
      <c r="C817" s="32"/>
      <c r="D817" s="32"/>
      <c r="E817" s="32"/>
      <c r="F817" s="31"/>
      <c r="G817" s="32"/>
      <c r="H817" s="32"/>
      <c r="I817" s="32"/>
      <c r="J817" s="32"/>
      <c r="K817" s="32"/>
      <c r="L817" s="32"/>
      <c r="M817" s="32"/>
      <c r="N817" s="32"/>
      <c r="O817" s="32"/>
      <c r="P817" s="32"/>
      <c r="Q817" s="32"/>
      <c r="R817" s="32"/>
      <c r="S817" s="32"/>
      <c r="T817" s="32"/>
      <c r="U817" s="32"/>
      <c r="V817" s="32"/>
      <c r="W817" s="32"/>
      <c r="X817" s="32"/>
      <c r="Y817" s="32"/>
      <c r="Z817" s="32"/>
    </row>
    <row r="818" spans="1:26" ht="12.5" x14ac:dyDescent="0.25">
      <c r="A818" s="32"/>
      <c r="B818" s="32"/>
      <c r="C818" s="32"/>
      <c r="D818" s="32"/>
      <c r="E818" s="32"/>
      <c r="F818" s="31"/>
      <c r="G818" s="32"/>
      <c r="H818" s="32"/>
      <c r="I818" s="32"/>
      <c r="J818" s="32"/>
      <c r="K818" s="32"/>
      <c r="L818" s="32"/>
      <c r="M818" s="32"/>
      <c r="N818" s="32"/>
      <c r="O818" s="32"/>
      <c r="P818" s="32"/>
      <c r="Q818" s="32"/>
      <c r="R818" s="32"/>
      <c r="S818" s="32"/>
      <c r="T818" s="32"/>
      <c r="U818" s="32"/>
      <c r="V818" s="32"/>
      <c r="W818" s="32"/>
      <c r="X818" s="32"/>
      <c r="Y818" s="32"/>
      <c r="Z818" s="32"/>
    </row>
    <row r="819" spans="1:26" ht="12.5" x14ac:dyDescent="0.25">
      <c r="A819" s="32"/>
      <c r="B819" s="32"/>
      <c r="C819" s="32"/>
      <c r="D819" s="32"/>
      <c r="E819" s="32"/>
      <c r="F819" s="31"/>
      <c r="G819" s="32"/>
      <c r="H819" s="32"/>
      <c r="I819" s="32"/>
      <c r="J819" s="32"/>
      <c r="K819" s="32"/>
      <c r="L819" s="32"/>
      <c r="M819" s="32"/>
      <c r="N819" s="32"/>
      <c r="O819" s="32"/>
      <c r="P819" s="32"/>
      <c r="Q819" s="32"/>
      <c r="R819" s="32"/>
      <c r="S819" s="32"/>
      <c r="T819" s="32"/>
      <c r="U819" s="32"/>
      <c r="V819" s="32"/>
      <c r="W819" s="32"/>
      <c r="X819" s="32"/>
      <c r="Y819" s="32"/>
      <c r="Z819" s="32"/>
    </row>
    <row r="820" spans="1:26" ht="12.5" x14ac:dyDescent="0.25">
      <c r="A820" s="32"/>
      <c r="B820" s="32"/>
      <c r="C820" s="32"/>
      <c r="D820" s="32"/>
      <c r="E820" s="32"/>
      <c r="F820" s="31"/>
      <c r="G820" s="32"/>
      <c r="H820" s="32"/>
      <c r="I820" s="32"/>
      <c r="J820" s="32"/>
      <c r="K820" s="32"/>
      <c r="L820" s="32"/>
      <c r="M820" s="32"/>
      <c r="N820" s="32"/>
      <c r="O820" s="32"/>
      <c r="P820" s="32"/>
      <c r="Q820" s="32"/>
      <c r="R820" s="32"/>
      <c r="S820" s="32"/>
      <c r="T820" s="32"/>
      <c r="U820" s="32"/>
      <c r="V820" s="32"/>
      <c r="W820" s="32"/>
      <c r="X820" s="32"/>
      <c r="Y820" s="32"/>
      <c r="Z820" s="32"/>
    </row>
    <row r="821" spans="1:26" ht="12.5" x14ac:dyDescent="0.25">
      <c r="A821" s="32"/>
      <c r="B821" s="32"/>
      <c r="C821" s="32"/>
      <c r="D821" s="32"/>
      <c r="E821" s="32"/>
      <c r="F821" s="31"/>
      <c r="G821" s="32"/>
      <c r="H821" s="32"/>
      <c r="I821" s="32"/>
      <c r="J821" s="32"/>
      <c r="K821" s="32"/>
      <c r="L821" s="32"/>
      <c r="M821" s="32"/>
      <c r="N821" s="32"/>
      <c r="O821" s="32"/>
      <c r="P821" s="32"/>
      <c r="Q821" s="32"/>
      <c r="R821" s="32"/>
      <c r="S821" s="32"/>
      <c r="T821" s="32"/>
      <c r="U821" s="32"/>
      <c r="V821" s="32"/>
      <c r="W821" s="32"/>
      <c r="X821" s="32"/>
      <c r="Y821" s="32"/>
      <c r="Z821" s="32"/>
    </row>
    <row r="822" spans="1:26" ht="12.5" x14ac:dyDescent="0.25">
      <c r="A822" s="32"/>
      <c r="B822" s="32"/>
      <c r="C822" s="32"/>
      <c r="D822" s="32"/>
      <c r="E822" s="32"/>
      <c r="F822" s="31"/>
      <c r="G822" s="32"/>
      <c r="H822" s="32"/>
      <c r="I822" s="32"/>
      <c r="J822" s="32"/>
      <c r="K822" s="32"/>
      <c r="L822" s="32"/>
      <c r="M822" s="32"/>
      <c r="N822" s="32"/>
      <c r="O822" s="32"/>
      <c r="P822" s="32"/>
      <c r="Q822" s="32"/>
      <c r="R822" s="32"/>
      <c r="S822" s="32"/>
      <c r="T822" s="32"/>
      <c r="U822" s="32"/>
      <c r="V822" s="32"/>
      <c r="W822" s="32"/>
      <c r="X822" s="32"/>
      <c r="Y822" s="32"/>
      <c r="Z822" s="32"/>
    </row>
    <row r="823" spans="1:26" ht="12.5" x14ac:dyDescent="0.25">
      <c r="A823" s="32"/>
      <c r="B823" s="32"/>
      <c r="C823" s="32"/>
      <c r="D823" s="32"/>
      <c r="E823" s="32"/>
      <c r="F823" s="31"/>
      <c r="G823" s="32"/>
      <c r="H823" s="32"/>
      <c r="I823" s="32"/>
      <c r="J823" s="32"/>
      <c r="K823" s="32"/>
      <c r="L823" s="32"/>
      <c r="M823" s="32"/>
      <c r="N823" s="32"/>
      <c r="O823" s="32"/>
      <c r="P823" s="32"/>
      <c r="Q823" s="32"/>
      <c r="R823" s="32"/>
      <c r="S823" s="32"/>
      <c r="T823" s="32"/>
      <c r="U823" s="32"/>
      <c r="V823" s="32"/>
      <c r="W823" s="32"/>
      <c r="X823" s="32"/>
      <c r="Y823" s="32"/>
      <c r="Z823" s="32"/>
    </row>
    <row r="824" spans="1:26" ht="12.5" x14ac:dyDescent="0.25">
      <c r="A824" s="32"/>
      <c r="B824" s="32"/>
      <c r="C824" s="32"/>
      <c r="D824" s="32"/>
      <c r="E824" s="32"/>
      <c r="F824" s="31"/>
      <c r="G824" s="32"/>
      <c r="H824" s="32"/>
      <c r="I824" s="32"/>
      <c r="J824" s="32"/>
      <c r="K824" s="32"/>
      <c r="L824" s="32"/>
      <c r="M824" s="32"/>
      <c r="N824" s="32"/>
      <c r="O824" s="32"/>
      <c r="P824" s="32"/>
      <c r="Q824" s="32"/>
      <c r="R824" s="32"/>
      <c r="S824" s="32"/>
      <c r="T824" s="32"/>
      <c r="U824" s="32"/>
      <c r="V824" s="32"/>
      <c r="W824" s="32"/>
      <c r="X824" s="32"/>
      <c r="Y824" s="32"/>
      <c r="Z824" s="32"/>
    </row>
    <row r="825" spans="1:26" ht="12.5" x14ac:dyDescent="0.25">
      <c r="A825" s="32"/>
      <c r="B825" s="32"/>
      <c r="C825" s="32"/>
      <c r="D825" s="32"/>
      <c r="E825" s="32"/>
      <c r="F825" s="31"/>
      <c r="G825" s="32"/>
      <c r="H825" s="32"/>
      <c r="I825" s="32"/>
      <c r="J825" s="32"/>
      <c r="K825" s="32"/>
      <c r="L825" s="32"/>
      <c r="M825" s="32"/>
      <c r="N825" s="32"/>
      <c r="O825" s="32"/>
      <c r="P825" s="32"/>
      <c r="Q825" s="32"/>
      <c r="R825" s="32"/>
      <c r="S825" s="32"/>
      <c r="T825" s="32"/>
      <c r="U825" s="32"/>
      <c r="V825" s="32"/>
      <c r="W825" s="32"/>
      <c r="X825" s="32"/>
      <c r="Y825" s="32"/>
      <c r="Z825" s="32"/>
    </row>
    <row r="826" spans="1:26" ht="12.5" x14ac:dyDescent="0.25">
      <c r="A826" s="32"/>
      <c r="B826" s="32"/>
      <c r="C826" s="32"/>
      <c r="D826" s="32"/>
      <c r="E826" s="32"/>
      <c r="F826" s="31"/>
      <c r="G826" s="32"/>
      <c r="H826" s="32"/>
      <c r="I826" s="32"/>
      <c r="J826" s="32"/>
      <c r="K826" s="32"/>
      <c r="L826" s="32"/>
      <c r="M826" s="32"/>
      <c r="N826" s="32"/>
      <c r="O826" s="32"/>
      <c r="P826" s="32"/>
      <c r="Q826" s="32"/>
      <c r="R826" s="32"/>
      <c r="S826" s="32"/>
      <c r="T826" s="32"/>
      <c r="U826" s="32"/>
      <c r="V826" s="32"/>
      <c r="W826" s="32"/>
      <c r="X826" s="32"/>
      <c r="Y826" s="32"/>
      <c r="Z826" s="32"/>
    </row>
    <row r="827" spans="1:26" ht="12.5" x14ac:dyDescent="0.25">
      <c r="A827" s="32"/>
      <c r="B827" s="32"/>
      <c r="C827" s="32"/>
      <c r="D827" s="32"/>
      <c r="E827" s="32"/>
      <c r="F827" s="31"/>
      <c r="G827" s="32"/>
      <c r="H827" s="32"/>
      <c r="I827" s="32"/>
      <c r="J827" s="32"/>
      <c r="K827" s="32"/>
      <c r="L827" s="32"/>
      <c r="M827" s="32"/>
      <c r="N827" s="32"/>
      <c r="O827" s="32"/>
      <c r="P827" s="32"/>
      <c r="Q827" s="32"/>
      <c r="R827" s="32"/>
      <c r="S827" s="32"/>
      <c r="T827" s="32"/>
      <c r="U827" s="32"/>
      <c r="V827" s="32"/>
      <c r="W827" s="32"/>
      <c r="X827" s="32"/>
      <c r="Y827" s="32"/>
      <c r="Z827" s="32"/>
    </row>
    <row r="828" spans="1:26" ht="12.5" x14ac:dyDescent="0.25">
      <c r="A828" s="32"/>
      <c r="B828" s="32"/>
      <c r="C828" s="32"/>
      <c r="D828" s="32"/>
      <c r="E828" s="32"/>
      <c r="F828" s="31"/>
      <c r="G828" s="32"/>
      <c r="H828" s="32"/>
      <c r="I828" s="32"/>
      <c r="J828" s="32"/>
      <c r="K828" s="32"/>
      <c r="L828" s="32"/>
      <c r="M828" s="32"/>
      <c r="N828" s="32"/>
      <c r="O828" s="32"/>
      <c r="P828" s="32"/>
      <c r="Q828" s="32"/>
      <c r="R828" s="32"/>
      <c r="S828" s="32"/>
      <c r="T828" s="32"/>
      <c r="U828" s="32"/>
      <c r="V828" s="32"/>
      <c r="W828" s="32"/>
      <c r="X828" s="32"/>
      <c r="Y828" s="32"/>
      <c r="Z828" s="32"/>
    </row>
    <row r="829" spans="1:26" ht="12.5" x14ac:dyDescent="0.25">
      <c r="A829" s="32"/>
      <c r="B829" s="32"/>
      <c r="C829" s="32"/>
      <c r="D829" s="32"/>
      <c r="E829" s="32"/>
      <c r="F829" s="31"/>
      <c r="G829" s="32"/>
      <c r="H829" s="32"/>
      <c r="I829" s="32"/>
      <c r="J829" s="32"/>
      <c r="K829" s="32"/>
      <c r="L829" s="32"/>
      <c r="M829" s="32"/>
      <c r="N829" s="32"/>
      <c r="O829" s="32"/>
      <c r="P829" s="32"/>
      <c r="Q829" s="32"/>
      <c r="R829" s="32"/>
      <c r="S829" s="32"/>
      <c r="T829" s="32"/>
      <c r="U829" s="32"/>
      <c r="V829" s="32"/>
      <c r="W829" s="32"/>
      <c r="X829" s="32"/>
      <c r="Y829" s="32"/>
      <c r="Z829" s="32"/>
    </row>
    <row r="830" spans="1:26" ht="12.5" x14ac:dyDescent="0.25">
      <c r="A830" s="32"/>
      <c r="B830" s="32"/>
      <c r="C830" s="32"/>
      <c r="D830" s="32"/>
      <c r="E830" s="32"/>
      <c r="F830" s="31"/>
      <c r="G830" s="32"/>
      <c r="H830" s="32"/>
      <c r="I830" s="32"/>
      <c r="J830" s="32"/>
      <c r="K830" s="32"/>
      <c r="L830" s="32"/>
      <c r="M830" s="32"/>
      <c r="N830" s="32"/>
      <c r="O830" s="32"/>
      <c r="P830" s="32"/>
      <c r="Q830" s="32"/>
      <c r="R830" s="32"/>
      <c r="S830" s="32"/>
      <c r="T830" s="32"/>
      <c r="U830" s="32"/>
      <c r="V830" s="32"/>
      <c r="W830" s="32"/>
      <c r="X830" s="32"/>
      <c r="Y830" s="32"/>
      <c r="Z830" s="32"/>
    </row>
    <row r="831" spans="1:26" ht="12.5" x14ac:dyDescent="0.25">
      <c r="A831" s="32"/>
      <c r="B831" s="32"/>
      <c r="C831" s="32"/>
      <c r="D831" s="32"/>
      <c r="E831" s="32"/>
      <c r="F831" s="31"/>
      <c r="G831" s="32"/>
      <c r="H831" s="32"/>
      <c r="I831" s="32"/>
      <c r="J831" s="32"/>
      <c r="K831" s="32"/>
      <c r="L831" s="32"/>
      <c r="M831" s="32"/>
      <c r="N831" s="32"/>
      <c r="O831" s="32"/>
      <c r="P831" s="32"/>
      <c r="Q831" s="32"/>
      <c r="R831" s="32"/>
      <c r="S831" s="32"/>
      <c r="T831" s="32"/>
      <c r="U831" s="32"/>
      <c r="V831" s="32"/>
      <c r="W831" s="32"/>
      <c r="X831" s="32"/>
      <c r="Y831" s="32"/>
      <c r="Z831" s="32"/>
    </row>
    <row r="832" spans="1:26" ht="12.5" x14ac:dyDescent="0.25">
      <c r="A832" s="32"/>
      <c r="B832" s="32"/>
      <c r="C832" s="32"/>
      <c r="D832" s="32"/>
      <c r="E832" s="32"/>
      <c r="F832" s="31"/>
      <c r="G832" s="32"/>
      <c r="H832" s="32"/>
      <c r="I832" s="32"/>
      <c r="J832" s="32"/>
      <c r="K832" s="32"/>
      <c r="L832" s="32"/>
      <c r="M832" s="32"/>
      <c r="N832" s="32"/>
      <c r="O832" s="32"/>
      <c r="P832" s="32"/>
      <c r="Q832" s="32"/>
      <c r="R832" s="32"/>
      <c r="S832" s="32"/>
      <c r="T832" s="32"/>
      <c r="U832" s="32"/>
      <c r="V832" s="32"/>
      <c r="W832" s="32"/>
      <c r="X832" s="32"/>
      <c r="Y832" s="32"/>
      <c r="Z832" s="32"/>
    </row>
    <row r="833" spans="1:26" ht="12.5" x14ac:dyDescent="0.25">
      <c r="A833" s="32"/>
      <c r="B833" s="32"/>
      <c r="C833" s="32"/>
      <c r="D833" s="32"/>
      <c r="E833" s="32"/>
      <c r="F833" s="31"/>
      <c r="G833" s="32"/>
      <c r="H833" s="32"/>
      <c r="I833" s="32"/>
      <c r="J833" s="32"/>
      <c r="K833" s="32"/>
      <c r="L833" s="32"/>
      <c r="M833" s="32"/>
      <c r="N833" s="32"/>
      <c r="O833" s="32"/>
      <c r="P833" s="32"/>
      <c r="Q833" s="32"/>
      <c r="R833" s="32"/>
      <c r="S833" s="32"/>
      <c r="T833" s="32"/>
      <c r="U833" s="32"/>
      <c r="V833" s="32"/>
      <c r="W833" s="32"/>
      <c r="X833" s="32"/>
      <c r="Y833" s="32"/>
      <c r="Z833" s="32"/>
    </row>
    <row r="834" spans="1:26" ht="12.5" x14ac:dyDescent="0.25">
      <c r="A834" s="32"/>
      <c r="B834" s="32"/>
      <c r="C834" s="32"/>
      <c r="D834" s="32"/>
      <c r="E834" s="32"/>
      <c r="F834" s="31"/>
      <c r="G834" s="32"/>
      <c r="H834" s="32"/>
      <c r="I834" s="32"/>
      <c r="J834" s="32"/>
      <c r="K834" s="32"/>
      <c r="L834" s="32"/>
      <c r="M834" s="32"/>
      <c r="N834" s="32"/>
      <c r="O834" s="32"/>
      <c r="P834" s="32"/>
      <c r="Q834" s="32"/>
      <c r="R834" s="32"/>
      <c r="S834" s="32"/>
      <c r="T834" s="32"/>
      <c r="U834" s="32"/>
      <c r="V834" s="32"/>
      <c r="W834" s="32"/>
      <c r="X834" s="32"/>
      <c r="Y834" s="32"/>
      <c r="Z834" s="32"/>
    </row>
    <row r="835" spans="1:26" ht="12.5" x14ac:dyDescent="0.25">
      <c r="A835" s="32"/>
      <c r="B835" s="32"/>
      <c r="C835" s="32"/>
      <c r="D835" s="32"/>
      <c r="E835" s="32"/>
      <c r="F835" s="31"/>
      <c r="G835" s="32"/>
      <c r="H835" s="32"/>
      <c r="I835" s="32"/>
      <c r="J835" s="32"/>
      <c r="K835" s="32"/>
      <c r="L835" s="32"/>
      <c r="M835" s="32"/>
      <c r="N835" s="32"/>
      <c r="O835" s="32"/>
      <c r="P835" s="32"/>
      <c r="Q835" s="32"/>
      <c r="R835" s="32"/>
      <c r="S835" s="32"/>
      <c r="T835" s="32"/>
      <c r="U835" s="32"/>
      <c r="V835" s="32"/>
      <c r="W835" s="32"/>
      <c r="X835" s="32"/>
      <c r="Y835" s="32"/>
      <c r="Z835" s="32"/>
    </row>
    <row r="836" spans="1:26" ht="12.5" x14ac:dyDescent="0.25">
      <c r="A836" s="32"/>
      <c r="B836" s="32"/>
      <c r="C836" s="32"/>
      <c r="D836" s="32"/>
      <c r="E836" s="32"/>
      <c r="F836" s="31"/>
      <c r="G836" s="32"/>
      <c r="H836" s="32"/>
      <c r="I836" s="32"/>
      <c r="J836" s="32"/>
      <c r="K836" s="32"/>
      <c r="L836" s="32"/>
      <c r="M836" s="32"/>
      <c r="N836" s="32"/>
      <c r="O836" s="32"/>
      <c r="P836" s="32"/>
      <c r="Q836" s="32"/>
      <c r="R836" s="32"/>
      <c r="S836" s="32"/>
      <c r="T836" s="32"/>
      <c r="U836" s="32"/>
      <c r="V836" s="32"/>
      <c r="W836" s="32"/>
      <c r="X836" s="32"/>
      <c r="Y836" s="32"/>
      <c r="Z836" s="32"/>
    </row>
    <row r="837" spans="1:26" ht="12.5" x14ac:dyDescent="0.25">
      <c r="A837" s="32"/>
      <c r="B837" s="32"/>
      <c r="C837" s="32"/>
      <c r="D837" s="32"/>
      <c r="E837" s="32"/>
      <c r="F837" s="31"/>
      <c r="G837" s="32"/>
      <c r="H837" s="32"/>
      <c r="I837" s="32"/>
      <c r="J837" s="32"/>
      <c r="K837" s="32"/>
      <c r="L837" s="32"/>
      <c r="M837" s="32"/>
      <c r="N837" s="32"/>
      <c r="O837" s="32"/>
      <c r="P837" s="32"/>
      <c r="Q837" s="32"/>
      <c r="R837" s="32"/>
      <c r="S837" s="32"/>
      <c r="T837" s="32"/>
      <c r="U837" s="32"/>
      <c r="V837" s="32"/>
      <c r="W837" s="32"/>
      <c r="X837" s="32"/>
      <c r="Y837" s="32"/>
      <c r="Z837" s="32"/>
    </row>
    <row r="838" spans="1:26" ht="12.5" x14ac:dyDescent="0.25">
      <c r="A838" s="32"/>
      <c r="B838" s="32"/>
      <c r="C838" s="32"/>
      <c r="D838" s="32"/>
      <c r="E838" s="32"/>
      <c r="F838" s="31"/>
      <c r="G838" s="32"/>
      <c r="H838" s="32"/>
      <c r="I838" s="32"/>
      <c r="J838" s="32"/>
      <c r="K838" s="32"/>
      <c r="L838" s="32"/>
      <c r="M838" s="32"/>
      <c r="N838" s="32"/>
      <c r="O838" s="32"/>
      <c r="P838" s="32"/>
      <c r="Q838" s="32"/>
      <c r="R838" s="32"/>
      <c r="S838" s="32"/>
      <c r="T838" s="32"/>
      <c r="U838" s="32"/>
      <c r="V838" s="32"/>
      <c r="W838" s="32"/>
      <c r="X838" s="32"/>
      <c r="Y838" s="32"/>
      <c r="Z838" s="32"/>
    </row>
    <row r="839" spans="1:26" ht="12.5" x14ac:dyDescent="0.25">
      <c r="A839" s="32"/>
      <c r="B839" s="32"/>
      <c r="C839" s="32"/>
      <c r="D839" s="32"/>
      <c r="E839" s="32"/>
      <c r="F839" s="31"/>
      <c r="G839" s="32"/>
      <c r="H839" s="32"/>
      <c r="I839" s="32"/>
      <c r="J839" s="32"/>
      <c r="K839" s="32"/>
      <c r="L839" s="32"/>
      <c r="M839" s="32"/>
      <c r="N839" s="32"/>
      <c r="O839" s="32"/>
      <c r="P839" s="32"/>
      <c r="Q839" s="32"/>
      <c r="R839" s="32"/>
      <c r="S839" s="32"/>
      <c r="T839" s="32"/>
      <c r="U839" s="32"/>
      <c r="V839" s="32"/>
      <c r="W839" s="32"/>
      <c r="X839" s="32"/>
      <c r="Y839" s="32"/>
      <c r="Z839" s="32"/>
    </row>
    <row r="840" spans="1:26" ht="12.5" x14ac:dyDescent="0.25">
      <c r="A840" s="32"/>
      <c r="B840" s="32"/>
      <c r="C840" s="32"/>
      <c r="D840" s="32"/>
      <c r="E840" s="32"/>
      <c r="F840" s="31"/>
      <c r="G840" s="32"/>
      <c r="H840" s="32"/>
      <c r="I840" s="32"/>
      <c r="J840" s="32"/>
      <c r="K840" s="32"/>
      <c r="L840" s="32"/>
      <c r="M840" s="32"/>
      <c r="N840" s="32"/>
      <c r="O840" s="32"/>
      <c r="P840" s="32"/>
      <c r="Q840" s="32"/>
      <c r="R840" s="32"/>
      <c r="S840" s="32"/>
      <c r="T840" s="32"/>
      <c r="U840" s="32"/>
      <c r="V840" s="32"/>
      <c r="W840" s="32"/>
      <c r="X840" s="32"/>
      <c r="Y840" s="32"/>
      <c r="Z840" s="32"/>
    </row>
    <row r="841" spans="1:26" ht="12.5" x14ac:dyDescent="0.25">
      <c r="A841" s="32"/>
      <c r="B841" s="32"/>
      <c r="C841" s="32"/>
      <c r="D841" s="32"/>
      <c r="E841" s="32"/>
      <c r="F841" s="31"/>
      <c r="G841" s="32"/>
      <c r="H841" s="32"/>
      <c r="I841" s="32"/>
      <c r="J841" s="32"/>
      <c r="K841" s="32"/>
      <c r="L841" s="32"/>
      <c r="M841" s="32"/>
      <c r="N841" s="32"/>
      <c r="O841" s="32"/>
      <c r="P841" s="32"/>
      <c r="Q841" s="32"/>
      <c r="R841" s="32"/>
      <c r="S841" s="32"/>
      <c r="T841" s="32"/>
      <c r="U841" s="32"/>
      <c r="V841" s="32"/>
      <c r="W841" s="32"/>
      <c r="X841" s="32"/>
      <c r="Y841" s="32"/>
      <c r="Z841" s="32"/>
    </row>
    <row r="842" spans="1:26" ht="12.5" x14ac:dyDescent="0.25">
      <c r="A842" s="32"/>
      <c r="B842" s="32"/>
      <c r="C842" s="32"/>
      <c r="D842" s="32"/>
      <c r="E842" s="32"/>
      <c r="F842" s="31"/>
      <c r="G842" s="32"/>
      <c r="H842" s="32"/>
      <c r="I842" s="32"/>
      <c r="J842" s="32"/>
      <c r="K842" s="32"/>
      <c r="L842" s="32"/>
      <c r="M842" s="32"/>
      <c r="N842" s="32"/>
      <c r="O842" s="32"/>
      <c r="P842" s="32"/>
      <c r="Q842" s="32"/>
      <c r="R842" s="32"/>
      <c r="S842" s="32"/>
      <c r="T842" s="32"/>
      <c r="U842" s="32"/>
      <c r="V842" s="32"/>
      <c r="W842" s="32"/>
      <c r="X842" s="32"/>
      <c r="Y842" s="32"/>
      <c r="Z842" s="32"/>
    </row>
    <row r="843" spans="1:26" ht="12.5" x14ac:dyDescent="0.25">
      <c r="A843" s="32"/>
      <c r="B843" s="32"/>
      <c r="C843" s="32"/>
      <c r="D843" s="32"/>
      <c r="E843" s="32"/>
      <c r="F843" s="31"/>
      <c r="G843" s="32"/>
      <c r="H843" s="32"/>
      <c r="I843" s="32"/>
      <c r="J843" s="32"/>
      <c r="K843" s="32"/>
      <c r="L843" s="32"/>
      <c r="M843" s="32"/>
      <c r="N843" s="32"/>
      <c r="O843" s="32"/>
      <c r="P843" s="32"/>
      <c r="Q843" s="32"/>
      <c r="R843" s="32"/>
      <c r="S843" s="32"/>
      <c r="T843" s="32"/>
      <c r="U843" s="32"/>
      <c r="V843" s="32"/>
      <c r="W843" s="32"/>
      <c r="X843" s="32"/>
      <c r="Y843" s="32"/>
      <c r="Z843" s="32"/>
    </row>
    <row r="844" spans="1:26" ht="12.5" x14ac:dyDescent="0.25">
      <c r="A844" s="32"/>
      <c r="B844" s="32"/>
      <c r="C844" s="32"/>
      <c r="D844" s="32"/>
      <c r="E844" s="32"/>
      <c r="F844" s="31"/>
      <c r="G844" s="32"/>
      <c r="H844" s="32"/>
      <c r="I844" s="32"/>
      <c r="J844" s="32"/>
      <c r="K844" s="32"/>
      <c r="L844" s="32"/>
      <c r="M844" s="32"/>
      <c r="N844" s="32"/>
      <c r="O844" s="32"/>
      <c r="P844" s="32"/>
      <c r="Q844" s="32"/>
      <c r="R844" s="32"/>
      <c r="S844" s="32"/>
      <c r="T844" s="32"/>
      <c r="U844" s="32"/>
      <c r="V844" s="32"/>
      <c r="W844" s="32"/>
      <c r="X844" s="32"/>
      <c r="Y844" s="32"/>
      <c r="Z844" s="32"/>
    </row>
    <row r="845" spans="1:26" ht="12.5" x14ac:dyDescent="0.25">
      <c r="A845" s="32"/>
      <c r="B845" s="32"/>
      <c r="C845" s="32"/>
      <c r="D845" s="32"/>
      <c r="E845" s="32"/>
      <c r="F845" s="31"/>
      <c r="G845" s="32"/>
      <c r="H845" s="32"/>
      <c r="I845" s="32"/>
      <c r="J845" s="32"/>
      <c r="K845" s="32"/>
      <c r="L845" s="32"/>
      <c r="M845" s="32"/>
      <c r="N845" s="32"/>
      <c r="O845" s="32"/>
      <c r="P845" s="32"/>
      <c r="Q845" s="32"/>
      <c r="R845" s="32"/>
      <c r="S845" s="32"/>
      <c r="T845" s="32"/>
      <c r="U845" s="32"/>
      <c r="V845" s="32"/>
      <c r="W845" s="32"/>
      <c r="X845" s="32"/>
      <c r="Y845" s="32"/>
      <c r="Z845" s="32"/>
    </row>
    <row r="846" spans="1:26" ht="12.5" x14ac:dyDescent="0.25">
      <c r="A846" s="32"/>
      <c r="B846" s="32"/>
      <c r="C846" s="32"/>
      <c r="D846" s="32"/>
      <c r="E846" s="32"/>
      <c r="F846" s="31"/>
      <c r="G846" s="32"/>
      <c r="H846" s="32"/>
      <c r="I846" s="32"/>
      <c r="J846" s="32"/>
      <c r="K846" s="32"/>
      <c r="L846" s="32"/>
      <c r="M846" s="32"/>
      <c r="N846" s="32"/>
      <c r="O846" s="32"/>
      <c r="P846" s="32"/>
      <c r="Q846" s="32"/>
      <c r="R846" s="32"/>
      <c r="S846" s="32"/>
      <c r="T846" s="32"/>
      <c r="U846" s="32"/>
      <c r="V846" s="32"/>
      <c r="W846" s="32"/>
      <c r="X846" s="32"/>
      <c r="Y846" s="32"/>
      <c r="Z846" s="32"/>
    </row>
    <row r="847" spans="1:26" ht="12.5" x14ac:dyDescent="0.25">
      <c r="A847" s="32"/>
      <c r="B847" s="32"/>
      <c r="C847" s="32"/>
      <c r="D847" s="32"/>
      <c r="E847" s="32"/>
      <c r="F847" s="31"/>
      <c r="G847" s="32"/>
      <c r="H847" s="32"/>
      <c r="I847" s="32"/>
      <c r="J847" s="32"/>
      <c r="K847" s="32"/>
      <c r="L847" s="32"/>
      <c r="M847" s="32"/>
      <c r="N847" s="32"/>
      <c r="O847" s="32"/>
      <c r="P847" s="32"/>
      <c r="Q847" s="32"/>
      <c r="R847" s="32"/>
      <c r="S847" s="32"/>
      <c r="T847" s="32"/>
      <c r="U847" s="32"/>
      <c r="V847" s="32"/>
      <c r="W847" s="32"/>
      <c r="X847" s="32"/>
      <c r="Y847" s="32"/>
      <c r="Z847" s="32"/>
    </row>
    <row r="848" spans="1:26" ht="12.5" x14ac:dyDescent="0.25">
      <c r="A848" s="32"/>
      <c r="B848" s="32"/>
      <c r="C848" s="32"/>
      <c r="D848" s="32"/>
      <c r="E848" s="32"/>
      <c r="F848" s="31"/>
      <c r="G848" s="32"/>
      <c r="H848" s="32"/>
      <c r="I848" s="32"/>
      <c r="J848" s="32"/>
      <c r="K848" s="32"/>
      <c r="L848" s="32"/>
      <c r="M848" s="32"/>
      <c r="N848" s="32"/>
      <c r="O848" s="32"/>
      <c r="P848" s="32"/>
      <c r="Q848" s="32"/>
      <c r="R848" s="32"/>
      <c r="S848" s="32"/>
      <c r="T848" s="32"/>
      <c r="U848" s="32"/>
      <c r="V848" s="32"/>
      <c r="W848" s="32"/>
      <c r="X848" s="32"/>
      <c r="Y848" s="32"/>
      <c r="Z848" s="32"/>
    </row>
    <row r="849" spans="1:26" ht="12.5" x14ac:dyDescent="0.25">
      <c r="A849" s="32"/>
      <c r="B849" s="32"/>
      <c r="C849" s="32"/>
      <c r="D849" s="32"/>
      <c r="E849" s="32"/>
      <c r="F849" s="31"/>
      <c r="G849" s="32"/>
      <c r="H849" s="32"/>
      <c r="I849" s="32"/>
      <c r="J849" s="32"/>
      <c r="K849" s="32"/>
      <c r="L849" s="32"/>
      <c r="M849" s="32"/>
      <c r="N849" s="32"/>
      <c r="O849" s="32"/>
      <c r="P849" s="32"/>
      <c r="Q849" s="32"/>
      <c r="R849" s="32"/>
      <c r="S849" s="32"/>
      <c r="T849" s="32"/>
      <c r="U849" s="32"/>
      <c r="V849" s="32"/>
      <c r="W849" s="32"/>
      <c r="X849" s="32"/>
      <c r="Y849" s="32"/>
      <c r="Z849" s="32"/>
    </row>
    <row r="850" spans="1:26" ht="12.5" x14ac:dyDescent="0.25">
      <c r="A850" s="32"/>
      <c r="B850" s="32"/>
      <c r="C850" s="32"/>
      <c r="D850" s="32"/>
      <c r="E850" s="32"/>
      <c r="F850" s="31"/>
      <c r="G850" s="32"/>
      <c r="H850" s="32"/>
      <c r="I850" s="32"/>
      <c r="J850" s="32"/>
      <c r="K850" s="32"/>
      <c r="L850" s="32"/>
      <c r="M850" s="32"/>
      <c r="N850" s="32"/>
      <c r="O850" s="32"/>
      <c r="P850" s="32"/>
      <c r="Q850" s="32"/>
      <c r="R850" s="32"/>
      <c r="S850" s="32"/>
      <c r="T850" s="32"/>
      <c r="U850" s="32"/>
      <c r="V850" s="32"/>
      <c r="W850" s="32"/>
      <c r="X850" s="32"/>
      <c r="Y850" s="32"/>
      <c r="Z850" s="32"/>
    </row>
    <row r="851" spans="1:26" ht="12.5" x14ac:dyDescent="0.25">
      <c r="A851" s="32"/>
      <c r="B851" s="32"/>
      <c r="C851" s="32"/>
      <c r="D851" s="32"/>
      <c r="E851" s="32"/>
      <c r="F851" s="31"/>
      <c r="G851" s="32"/>
      <c r="H851" s="32"/>
      <c r="I851" s="32"/>
      <c r="J851" s="32"/>
      <c r="K851" s="32"/>
      <c r="L851" s="32"/>
      <c r="M851" s="32"/>
      <c r="N851" s="32"/>
      <c r="O851" s="32"/>
      <c r="P851" s="32"/>
      <c r="Q851" s="32"/>
      <c r="R851" s="32"/>
      <c r="S851" s="32"/>
      <c r="T851" s="32"/>
      <c r="U851" s="32"/>
      <c r="V851" s="32"/>
      <c r="W851" s="32"/>
      <c r="X851" s="32"/>
      <c r="Y851" s="32"/>
      <c r="Z851" s="32"/>
    </row>
    <row r="852" spans="1:26" ht="12.5" x14ac:dyDescent="0.25">
      <c r="A852" s="32"/>
      <c r="B852" s="32"/>
      <c r="C852" s="32"/>
      <c r="D852" s="32"/>
      <c r="E852" s="32"/>
      <c r="F852" s="31"/>
      <c r="G852" s="32"/>
      <c r="H852" s="32"/>
      <c r="I852" s="32"/>
      <c r="J852" s="32"/>
      <c r="K852" s="32"/>
      <c r="L852" s="32"/>
      <c r="M852" s="32"/>
      <c r="N852" s="32"/>
      <c r="O852" s="32"/>
      <c r="P852" s="32"/>
      <c r="Q852" s="32"/>
      <c r="R852" s="32"/>
      <c r="S852" s="32"/>
      <c r="T852" s="32"/>
      <c r="U852" s="32"/>
      <c r="V852" s="32"/>
      <c r="W852" s="32"/>
      <c r="X852" s="32"/>
      <c r="Y852" s="32"/>
      <c r="Z852" s="32"/>
    </row>
    <row r="853" spans="1:26" ht="12.5" x14ac:dyDescent="0.25">
      <c r="A853" s="32"/>
      <c r="B853" s="32"/>
      <c r="C853" s="32"/>
      <c r="D853" s="32"/>
      <c r="E853" s="32"/>
      <c r="F853" s="31"/>
      <c r="G853" s="32"/>
      <c r="H853" s="32"/>
      <c r="I853" s="32"/>
      <c r="J853" s="32"/>
      <c r="K853" s="32"/>
      <c r="L853" s="32"/>
      <c r="M853" s="32"/>
      <c r="N853" s="32"/>
      <c r="O853" s="32"/>
      <c r="P853" s="32"/>
      <c r="Q853" s="32"/>
      <c r="R853" s="32"/>
      <c r="S853" s="32"/>
      <c r="T853" s="32"/>
      <c r="U853" s="32"/>
      <c r="V853" s="32"/>
      <c r="W853" s="32"/>
      <c r="X853" s="32"/>
      <c r="Y853" s="32"/>
      <c r="Z853" s="32"/>
    </row>
    <row r="854" spans="1:26" ht="12.5" x14ac:dyDescent="0.25">
      <c r="A854" s="32"/>
      <c r="B854" s="32"/>
      <c r="C854" s="32"/>
      <c r="D854" s="32"/>
      <c r="E854" s="32"/>
      <c r="F854" s="31"/>
      <c r="G854" s="32"/>
      <c r="H854" s="32"/>
      <c r="I854" s="32"/>
      <c r="J854" s="32"/>
      <c r="K854" s="32"/>
      <c r="L854" s="32"/>
      <c r="M854" s="32"/>
      <c r="N854" s="32"/>
      <c r="O854" s="32"/>
      <c r="P854" s="32"/>
      <c r="Q854" s="32"/>
      <c r="R854" s="32"/>
      <c r="S854" s="32"/>
      <c r="T854" s="32"/>
      <c r="U854" s="32"/>
      <c r="V854" s="32"/>
      <c r="W854" s="32"/>
      <c r="X854" s="32"/>
      <c r="Y854" s="32"/>
      <c r="Z854" s="32"/>
    </row>
    <row r="855" spans="1:26" ht="12.5" x14ac:dyDescent="0.25">
      <c r="A855" s="32"/>
      <c r="B855" s="32"/>
      <c r="C855" s="32"/>
      <c r="D855" s="32"/>
      <c r="E855" s="32"/>
      <c r="F855" s="31"/>
      <c r="G855" s="32"/>
      <c r="H855" s="32"/>
      <c r="I855" s="32"/>
      <c r="J855" s="32"/>
      <c r="K855" s="32"/>
      <c r="L855" s="32"/>
      <c r="M855" s="32"/>
      <c r="N855" s="32"/>
      <c r="O855" s="32"/>
      <c r="P855" s="32"/>
      <c r="Q855" s="32"/>
      <c r="R855" s="32"/>
      <c r="S855" s="32"/>
      <c r="T855" s="32"/>
      <c r="U855" s="32"/>
      <c r="V855" s="32"/>
      <c r="W855" s="32"/>
      <c r="X855" s="32"/>
      <c r="Y855" s="32"/>
      <c r="Z855" s="32"/>
    </row>
    <row r="856" spans="1:26" ht="12.5" x14ac:dyDescent="0.25">
      <c r="A856" s="32"/>
      <c r="B856" s="32"/>
      <c r="C856" s="32"/>
      <c r="D856" s="32"/>
      <c r="E856" s="32"/>
      <c r="F856" s="31"/>
      <c r="G856" s="32"/>
      <c r="H856" s="32"/>
      <c r="I856" s="32"/>
      <c r="J856" s="32"/>
      <c r="K856" s="32"/>
      <c r="L856" s="32"/>
      <c r="M856" s="32"/>
      <c r="N856" s="32"/>
      <c r="O856" s="32"/>
      <c r="P856" s="32"/>
      <c r="Q856" s="32"/>
      <c r="R856" s="32"/>
      <c r="S856" s="32"/>
      <c r="T856" s="32"/>
      <c r="U856" s="32"/>
      <c r="V856" s="32"/>
      <c r="W856" s="32"/>
      <c r="X856" s="32"/>
      <c r="Y856" s="32"/>
      <c r="Z856" s="32"/>
    </row>
    <row r="857" spans="1:26" ht="12.5" x14ac:dyDescent="0.25">
      <c r="A857" s="32"/>
      <c r="B857" s="32"/>
      <c r="C857" s="32"/>
      <c r="D857" s="32"/>
      <c r="E857" s="32"/>
      <c r="F857" s="31"/>
      <c r="G857" s="32"/>
      <c r="H857" s="32"/>
      <c r="I857" s="32"/>
      <c r="J857" s="32"/>
      <c r="K857" s="32"/>
      <c r="L857" s="32"/>
      <c r="M857" s="32"/>
      <c r="N857" s="32"/>
      <c r="O857" s="32"/>
      <c r="P857" s="32"/>
      <c r="Q857" s="32"/>
      <c r="R857" s="32"/>
      <c r="S857" s="32"/>
      <c r="T857" s="32"/>
      <c r="U857" s="32"/>
      <c r="V857" s="32"/>
      <c r="W857" s="32"/>
      <c r="X857" s="32"/>
      <c r="Y857" s="32"/>
      <c r="Z857" s="32"/>
    </row>
    <row r="858" spans="1:26" ht="12.5" x14ac:dyDescent="0.25">
      <c r="A858" s="32"/>
      <c r="B858" s="32"/>
      <c r="C858" s="32"/>
      <c r="D858" s="32"/>
      <c r="E858" s="32"/>
      <c r="F858" s="31"/>
      <c r="G858" s="32"/>
      <c r="H858" s="32"/>
      <c r="I858" s="32"/>
      <c r="J858" s="32"/>
      <c r="K858" s="32"/>
      <c r="L858" s="32"/>
      <c r="M858" s="32"/>
      <c r="N858" s="32"/>
      <c r="O858" s="32"/>
      <c r="P858" s="32"/>
      <c r="Q858" s="32"/>
      <c r="R858" s="32"/>
      <c r="S858" s="32"/>
      <c r="T858" s="32"/>
      <c r="U858" s="32"/>
      <c r="V858" s="32"/>
      <c r="W858" s="32"/>
      <c r="X858" s="32"/>
      <c r="Y858" s="32"/>
      <c r="Z858" s="32"/>
    </row>
    <row r="859" spans="1:26" ht="12.5" x14ac:dyDescent="0.25">
      <c r="A859" s="32"/>
      <c r="B859" s="32"/>
      <c r="C859" s="32"/>
      <c r="D859" s="32"/>
      <c r="E859" s="32"/>
      <c r="F859" s="31"/>
      <c r="G859" s="32"/>
      <c r="H859" s="32"/>
      <c r="I859" s="32"/>
      <c r="J859" s="32"/>
      <c r="K859" s="32"/>
      <c r="L859" s="32"/>
      <c r="M859" s="32"/>
      <c r="N859" s="32"/>
      <c r="O859" s="32"/>
      <c r="P859" s="32"/>
      <c r="Q859" s="32"/>
      <c r="R859" s="32"/>
      <c r="S859" s="32"/>
      <c r="T859" s="32"/>
      <c r="U859" s="32"/>
      <c r="V859" s="32"/>
      <c r="W859" s="32"/>
      <c r="X859" s="32"/>
      <c r="Y859" s="32"/>
      <c r="Z859" s="32"/>
    </row>
    <row r="860" spans="1:26" ht="12.5" x14ac:dyDescent="0.25">
      <c r="A860" s="32"/>
      <c r="B860" s="32"/>
      <c r="C860" s="32"/>
      <c r="D860" s="32"/>
      <c r="E860" s="32"/>
      <c r="F860" s="31"/>
      <c r="G860" s="32"/>
      <c r="H860" s="32"/>
      <c r="I860" s="32"/>
      <c r="J860" s="32"/>
      <c r="K860" s="32"/>
      <c r="L860" s="32"/>
      <c r="M860" s="32"/>
      <c r="N860" s="32"/>
      <c r="O860" s="32"/>
      <c r="P860" s="32"/>
      <c r="Q860" s="32"/>
      <c r="R860" s="32"/>
      <c r="S860" s="32"/>
      <c r="T860" s="32"/>
      <c r="U860" s="32"/>
      <c r="V860" s="32"/>
      <c r="W860" s="32"/>
      <c r="X860" s="32"/>
      <c r="Y860" s="32"/>
      <c r="Z860" s="32"/>
    </row>
    <row r="861" spans="1:26" ht="12.5" x14ac:dyDescent="0.25">
      <c r="A861" s="32"/>
      <c r="B861" s="32"/>
      <c r="C861" s="32"/>
      <c r="D861" s="32"/>
      <c r="E861" s="32"/>
      <c r="F861" s="31"/>
      <c r="G861" s="32"/>
      <c r="H861" s="32"/>
      <c r="I861" s="32"/>
      <c r="J861" s="32"/>
      <c r="K861" s="32"/>
      <c r="L861" s="32"/>
      <c r="M861" s="32"/>
      <c r="N861" s="32"/>
      <c r="O861" s="32"/>
      <c r="P861" s="32"/>
      <c r="Q861" s="32"/>
      <c r="R861" s="32"/>
      <c r="S861" s="32"/>
      <c r="T861" s="32"/>
      <c r="U861" s="32"/>
      <c r="V861" s="32"/>
      <c r="W861" s="32"/>
      <c r="X861" s="32"/>
      <c r="Y861" s="32"/>
      <c r="Z861" s="32"/>
    </row>
    <row r="862" spans="1:26" ht="12.5" x14ac:dyDescent="0.25">
      <c r="A862" s="32"/>
      <c r="B862" s="32"/>
      <c r="C862" s="32"/>
      <c r="D862" s="32"/>
      <c r="E862" s="32"/>
      <c r="F862" s="31"/>
      <c r="G862" s="32"/>
      <c r="H862" s="32"/>
      <c r="I862" s="32"/>
      <c r="J862" s="32"/>
      <c r="K862" s="32"/>
      <c r="L862" s="32"/>
      <c r="M862" s="32"/>
      <c r="N862" s="32"/>
      <c r="O862" s="32"/>
      <c r="P862" s="32"/>
      <c r="Q862" s="32"/>
      <c r="R862" s="32"/>
      <c r="S862" s="32"/>
      <c r="T862" s="32"/>
      <c r="U862" s="32"/>
      <c r="V862" s="32"/>
      <c r="W862" s="32"/>
      <c r="X862" s="32"/>
      <c r="Y862" s="32"/>
      <c r="Z862" s="32"/>
    </row>
    <row r="863" spans="1:26" ht="12.5" x14ac:dyDescent="0.25">
      <c r="A863" s="32"/>
      <c r="B863" s="32"/>
      <c r="C863" s="32"/>
      <c r="D863" s="32"/>
      <c r="E863" s="32"/>
      <c r="F863" s="31"/>
      <c r="G863" s="32"/>
      <c r="H863" s="32"/>
      <c r="I863" s="32"/>
      <c r="J863" s="32"/>
      <c r="K863" s="32"/>
      <c r="L863" s="32"/>
      <c r="M863" s="32"/>
      <c r="N863" s="32"/>
      <c r="O863" s="32"/>
      <c r="P863" s="32"/>
      <c r="Q863" s="32"/>
      <c r="R863" s="32"/>
      <c r="S863" s="32"/>
      <c r="T863" s="32"/>
      <c r="U863" s="32"/>
      <c r="V863" s="32"/>
      <c r="W863" s="32"/>
      <c r="X863" s="32"/>
      <c r="Y863" s="32"/>
      <c r="Z863" s="32"/>
    </row>
    <row r="864" spans="1:26" ht="12.5" x14ac:dyDescent="0.25">
      <c r="A864" s="32"/>
      <c r="B864" s="32"/>
      <c r="C864" s="32"/>
      <c r="D864" s="32"/>
      <c r="E864" s="32"/>
      <c r="F864" s="31"/>
      <c r="G864" s="32"/>
      <c r="H864" s="32"/>
      <c r="I864" s="32"/>
      <c r="J864" s="32"/>
      <c r="K864" s="32"/>
      <c r="L864" s="32"/>
      <c r="M864" s="32"/>
      <c r="N864" s="32"/>
      <c r="O864" s="32"/>
      <c r="P864" s="32"/>
      <c r="Q864" s="32"/>
      <c r="R864" s="32"/>
      <c r="S864" s="32"/>
      <c r="T864" s="32"/>
      <c r="U864" s="32"/>
      <c r="V864" s="32"/>
      <c r="W864" s="32"/>
      <c r="X864" s="32"/>
      <c r="Y864" s="32"/>
      <c r="Z864" s="32"/>
    </row>
    <row r="865" spans="1:26" ht="12.5" x14ac:dyDescent="0.25">
      <c r="A865" s="32"/>
      <c r="B865" s="32"/>
      <c r="C865" s="32"/>
      <c r="D865" s="32"/>
      <c r="E865" s="32"/>
      <c r="F865" s="31"/>
      <c r="G865" s="32"/>
      <c r="H865" s="32"/>
      <c r="I865" s="32"/>
      <c r="J865" s="32"/>
      <c r="K865" s="32"/>
      <c r="L865" s="32"/>
      <c r="M865" s="32"/>
      <c r="N865" s="32"/>
      <c r="O865" s="32"/>
      <c r="P865" s="32"/>
      <c r="Q865" s="32"/>
      <c r="R865" s="32"/>
      <c r="S865" s="32"/>
      <c r="T865" s="32"/>
      <c r="U865" s="32"/>
      <c r="V865" s="32"/>
      <c r="W865" s="32"/>
      <c r="X865" s="32"/>
      <c r="Y865" s="32"/>
      <c r="Z865" s="32"/>
    </row>
    <row r="866" spans="1:26" ht="12.5" x14ac:dyDescent="0.25">
      <c r="A866" s="32"/>
      <c r="B866" s="32"/>
      <c r="C866" s="32"/>
      <c r="D866" s="32"/>
      <c r="E866" s="32"/>
      <c r="F866" s="31"/>
      <c r="G866" s="32"/>
      <c r="H866" s="32"/>
      <c r="I866" s="32"/>
      <c r="J866" s="32"/>
      <c r="K866" s="32"/>
      <c r="L866" s="32"/>
      <c r="M866" s="32"/>
      <c r="N866" s="32"/>
      <c r="O866" s="32"/>
      <c r="P866" s="32"/>
      <c r="Q866" s="32"/>
      <c r="R866" s="32"/>
      <c r="S866" s="32"/>
      <c r="T866" s="32"/>
      <c r="U866" s="32"/>
      <c r="V866" s="32"/>
      <c r="W866" s="32"/>
      <c r="X866" s="32"/>
      <c r="Y866" s="32"/>
      <c r="Z866" s="32"/>
    </row>
    <row r="867" spans="1:26" ht="12.5" x14ac:dyDescent="0.25">
      <c r="A867" s="32"/>
      <c r="B867" s="32"/>
      <c r="C867" s="32"/>
      <c r="D867" s="32"/>
      <c r="E867" s="32"/>
      <c r="F867" s="31"/>
      <c r="G867" s="32"/>
      <c r="H867" s="32"/>
      <c r="I867" s="32"/>
      <c r="J867" s="32"/>
      <c r="K867" s="32"/>
      <c r="L867" s="32"/>
      <c r="M867" s="32"/>
      <c r="N867" s="32"/>
      <c r="O867" s="32"/>
      <c r="P867" s="32"/>
      <c r="Q867" s="32"/>
      <c r="R867" s="32"/>
      <c r="S867" s="32"/>
      <c r="T867" s="32"/>
      <c r="U867" s="32"/>
      <c r="V867" s="32"/>
      <c r="W867" s="32"/>
      <c r="X867" s="32"/>
      <c r="Y867" s="32"/>
      <c r="Z867" s="32"/>
    </row>
    <row r="868" spans="1:26" ht="12.5" x14ac:dyDescent="0.25">
      <c r="A868" s="32"/>
      <c r="B868" s="32"/>
      <c r="C868" s="32"/>
      <c r="D868" s="32"/>
      <c r="E868" s="32"/>
      <c r="F868" s="31"/>
      <c r="G868" s="32"/>
      <c r="H868" s="32"/>
      <c r="I868" s="32"/>
      <c r="J868" s="32"/>
      <c r="K868" s="32"/>
      <c r="L868" s="32"/>
      <c r="M868" s="32"/>
      <c r="N868" s="32"/>
      <c r="O868" s="32"/>
      <c r="P868" s="32"/>
      <c r="Q868" s="32"/>
      <c r="R868" s="32"/>
      <c r="S868" s="32"/>
      <c r="T868" s="32"/>
      <c r="U868" s="32"/>
      <c r="V868" s="32"/>
      <c r="W868" s="32"/>
      <c r="X868" s="32"/>
      <c r="Y868" s="32"/>
      <c r="Z868" s="32"/>
    </row>
    <row r="869" spans="1:26" ht="12.5" x14ac:dyDescent="0.25">
      <c r="A869" s="32"/>
      <c r="B869" s="32"/>
      <c r="C869" s="32"/>
      <c r="D869" s="32"/>
      <c r="E869" s="32"/>
      <c r="F869" s="31"/>
      <c r="G869" s="32"/>
      <c r="H869" s="32"/>
      <c r="I869" s="32"/>
      <c r="J869" s="32"/>
      <c r="K869" s="32"/>
      <c r="L869" s="32"/>
      <c r="M869" s="32"/>
      <c r="N869" s="32"/>
      <c r="O869" s="32"/>
      <c r="P869" s="32"/>
      <c r="Q869" s="32"/>
      <c r="R869" s="32"/>
      <c r="S869" s="32"/>
      <c r="T869" s="32"/>
      <c r="U869" s="32"/>
      <c r="V869" s="32"/>
      <c r="W869" s="32"/>
      <c r="X869" s="32"/>
      <c r="Y869" s="32"/>
      <c r="Z869" s="32"/>
    </row>
    <row r="870" spans="1:26" ht="12.5" x14ac:dyDescent="0.25">
      <c r="A870" s="32"/>
      <c r="B870" s="32"/>
      <c r="C870" s="32"/>
      <c r="D870" s="32"/>
      <c r="E870" s="32"/>
      <c r="F870" s="31"/>
      <c r="G870" s="32"/>
      <c r="H870" s="32"/>
      <c r="I870" s="32"/>
      <c r="J870" s="32"/>
      <c r="K870" s="32"/>
      <c r="L870" s="32"/>
      <c r="M870" s="32"/>
      <c r="N870" s="32"/>
      <c r="O870" s="32"/>
      <c r="P870" s="32"/>
      <c r="Q870" s="32"/>
      <c r="R870" s="32"/>
      <c r="S870" s="32"/>
      <c r="T870" s="32"/>
      <c r="U870" s="32"/>
      <c r="V870" s="32"/>
      <c r="W870" s="32"/>
      <c r="X870" s="32"/>
      <c r="Y870" s="32"/>
      <c r="Z870" s="32"/>
    </row>
    <row r="871" spans="1:26" ht="12.5" x14ac:dyDescent="0.25">
      <c r="A871" s="32"/>
      <c r="B871" s="32"/>
      <c r="C871" s="32"/>
      <c r="D871" s="32"/>
      <c r="E871" s="32"/>
      <c r="F871" s="31"/>
      <c r="G871" s="32"/>
      <c r="H871" s="32"/>
      <c r="I871" s="32"/>
      <c r="J871" s="32"/>
      <c r="K871" s="32"/>
      <c r="L871" s="32"/>
      <c r="M871" s="32"/>
      <c r="N871" s="32"/>
      <c r="O871" s="32"/>
      <c r="P871" s="32"/>
      <c r="Q871" s="32"/>
      <c r="R871" s="32"/>
      <c r="S871" s="32"/>
      <c r="T871" s="32"/>
      <c r="U871" s="32"/>
      <c r="V871" s="32"/>
      <c r="W871" s="32"/>
      <c r="X871" s="32"/>
      <c r="Y871" s="32"/>
      <c r="Z871" s="32"/>
    </row>
    <row r="872" spans="1:26" ht="12.5" x14ac:dyDescent="0.25">
      <c r="A872" s="32"/>
      <c r="B872" s="32"/>
      <c r="C872" s="32"/>
      <c r="D872" s="32"/>
      <c r="E872" s="32"/>
      <c r="F872" s="31"/>
      <c r="G872" s="32"/>
      <c r="H872" s="32"/>
      <c r="I872" s="32"/>
      <c r="J872" s="32"/>
      <c r="K872" s="32"/>
      <c r="L872" s="32"/>
      <c r="M872" s="32"/>
      <c r="N872" s="32"/>
      <c r="O872" s="32"/>
      <c r="P872" s="32"/>
      <c r="Q872" s="32"/>
      <c r="R872" s="32"/>
      <c r="S872" s="32"/>
      <c r="T872" s="32"/>
      <c r="U872" s="32"/>
      <c r="V872" s="32"/>
      <c r="W872" s="32"/>
      <c r="X872" s="32"/>
      <c r="Y872" s="32"/>
      <c r="Z872" s="32"/>
    </row>
    <row r="873" spans="1:26" ht="12.5" x14ac:dyDescent="0.25">
      <c r="A873" s="32"/>
      <c r="B873" s="32"/>
      <c r="C873" s="32"/>
      <c r="D873" s="32"/>
      <c r="E873" s="32"/>
      <c r="F873" s="31"/>
      <c r="G873" s="32"/>
      <c r="H873" s="32"/>
      <c r="I873" s="32"/>
      <c r="J873" s="32"/>
      <c r="K873" s="32"/>
      <c r="L873" s="32"/>
      <c r="M873" s="32"/>
      <c r="N873" s="32"/>
      <c r="O873" s="32"/>
      <c r="P873" s="32"/>
      <c r="Q873" s="32"/>
      <c r="R873" s="32"/>
      <c r="S873" s="32"/>
      <c r="T873" s="32"/>
      <c r="U873" s="32"/>
      <c r="V873" s="32"/>
      <c r="W873" s="32"/>
      <c r="X873" s="32"/>
      <c r="Y873" s="32"/>
      <c r="Z873" s="32"/>
    </row>
    <row r="874" spans="1:26" ht="12.5" x14ac:dyDescent="0.25">
      <c r="A874" s="32"/>
      <c r="B874" s="32"/>
      <c r="C874" s="32"/>
      <c r="D874" s="32"/>
      <c r="E874" s="32"/>
      <c r="F874" s="31"/>
      <c r="G874" s="32"/>
      <c r="H874" s="32"/>
      <c r="I874" s="32"/>
      <c r="J874" s="32"/>
      <c r="K874" s="32"/>
      <c r="L874" s="32"/>
      <c r="M874" s="32"/>
      <c r="N874" s="32"/>
      <c r="O874" s="32"/>
      <c r="P874" s="32"/>
      <c r="Q874" s="32"/>
      <c r="R874" s="32"/>
      <c r="S874" s="32"/>
      <c r="T874" s="32"/>
      <c r="U874" s="32"/>
      <c r="V874" s="32"/>
      <c r="W874" s="32"/>
      <c r="X874" s="32"/>
      <c r="Y874" s="32"/>
      <c r="Z874" s="32"/>
    </row>
    <row r="875" spans="1:26" ht="12.5" x14ac:dyDescent="0.25">
      <c r="A875" s="32"/>
      <c r="B875" s="32"/>
      <c r="C875" s="32"/>
      <c r="D875" s="32"/>
      <c r="E875" s="32"/>
      <c r="F875" s="31"/>
      <c r="G875" s="32"/>
      <c r="H875" s="32"/>
      <c r="I875" s="32"/>
      <c r="J875" s="32"/>
      <c r="K875" s="32"/>
      <c r="L875" s="32"/>
      <c r="M875" s="32"/>
      <c r="N875" s="32"/>
      <c r="O875" s="32"/>
      <c r="P875" s="32"/>
      <c r="Q875" s="32"/>
      <c r="R875" s="32"/>
      <c r="S875" s="32"/>
      <c r="T875" s="32"/>
      <c r="U875" s="32"/>
      <c r="V875" s="32"/>
      <c r="W875" s="32"/>
      <c r="X875" s="32"/>
      <c r="Y875" s="32"/>
      <c r="Z875" s="32"/>
    </row>
    <row r="876" spans="1:26" ht="12.5" x14ac:dyDescent="0.25">
      <c r="A876" s="32"/>
      <c r="B876" s="32"/>
      <c r="C876" s="32"/>
      <c r="D876" s="32"/>
      <c r="E876" s="32"/>
      <c r="F876" s="31"/>
      <c r="G876" s="32"/>
      <c r="H876" s="32"/>
      <c r="I876" s="32"/>
      <c r="J876" s="32"/>
      <c r="K876" s="32"/>
      <c r="L876" s="32"/>
      <c r="M876" s="32"/>
      <c r="N876" s="32"/>
      <c r="O876" s="32"/>
      <c r="P876" s="32"/>
      <c r="Q876" s="32"/>
      <c r="R876" s="32"/>
      <c r="S876" s="32"/>
      <c r="T876" s="32"/>
      <c r="U876" s="32"/>
      <c r="V876" s="32"/>
      <c r="W876" s="32"/>
      <c r="X876" s="32"/>
      <c r="Y876" s="32"/>
      <c r="Z876" s="32"/>
    </row>
    <row r="877" spans="1:26" ht="12.5" x14ac:dyDescent="0.25">
      <c r="A877" s="32"/>
      <c r="B877" s="32"/>
      <c r="C877" s="32"/>
      <c r="D877" s="32"/>
      <c r="E877" s="32"/>
      <c r="F877" s="31"/>
      <c r="G877" s="32"/>
      <c r="H877" s="32"/>
      <c r="I877" s="32"/>
      <c r="J877" s="32"/>
      <c r="K877" s="32"/>
      <c r="L877" s="32"/>
      <c r="M877" s="32"/>
      <c r="N877" s="32"/>
      <c r="O877" s="32"/>
      <c r="P877" s="32"/>
      <c r="Q877" s="32"/>
      <c r="R877" s="32"/>
      <c r="S877" s="32"/>
      <c r="T877" s="32"/>
      <c r="U877" s="32"/>
      <c r="V877" s="32"/>
      <c r="W877" s="32"/>
      <c r="X877" s="32"/>
      <c r="Y877" s="32"/>
      <c r="Z877" s="32"/>
    </row>
    <row r="878" spans="1:26" ht="12.5" x14ac:dyDescent="0.25">
      <c r="A878" s="32"/>
      <c r="B878" s="32"/>
      <c r="C878" s="32"/>
      <c r="D878" s="32"/>
      <c r="E878" s="32"/>
      <c r="F878" s="31"/>
      <c r="G878" s="32"/>
      <c r="H878" s="32"/>
      <c r="I878" s="32"/>
      <c r="J878" s="32"/>
      <c r="K878" s="32"/>
      <c r="L878" s="32"/>
      <c r="M878" s="32"/>
      <c r="N878" s="32"/>
      <c r="O878" s="32"/>
      <c r="P878" s="32"/>
      <c r="Q878" s="32"/>
      <c r="R878" s="32"/>
      <c r="S878" s="32"/>
      <c r="T878" s="32"/>
      <c r="U878" s="32"/>
      <c r="V878" s="32"/>
      <c r="W878" s="32"/>
      <c r="X878" s="32"/>
      <c r="Y878" s="32"/>
      <c r="Z878" s="32"/>
    </row>
    <row r="879" spans="1:26" ht="12.5" x14ac:dyDescent="0.25">
      <c r="A879" s="32"/>
      <c r="B879" s="32"/>
      <c r="C879" s="32"/>
      <c r="D879" s="32"/>
      <c r="E879" s="32"/>
      <c r="F879" s="31"/>
      <c r="G879" s="32"/>
      <c r="H879" s="32"/>
      <c r="I879" s="32"/>
      <c r="J879" s="32"/>
      <c r="K879" s="32"/>
      <c r="L879" s="32"/>
      <c r="M879" s="32"/>
      <c r="N879" s="32"/>
      <c r="O879" s="32"/>
      <c r="P879" s="32"/>
      <c r="Q879" s="32"/>
      <c r="R879" s="32"/>
      <c r="S879" s="32"/>
      <c r="T879" s="32"/>
      <c r="U879" s="32"/>
      <c r="V879" s="32"/>
      <c r="W879" s="32"/>
      <c r="X879" s="32"/>
      <c r="Y879" s="32"/>
      <c r="Z879" s="32"/>
    </row>
    <row r="880" spans="1:26" ht="12.5" x14ac:dyDescent="0.25">
      <c r="A880" s="32"/>
      <c r="B880" s="32"/>
      <c r="C880" s="32"/>
      <c r="D880" s="32"/>
      <c r="E880" s="32"/>
      <c r="F880" s="31"/>
      <c r="G880" s="32"/>
      <c r="H880" s="32"/>
      <c r="I880" s="32"/>
      <c r="J880" s="32"/>
      <c r="K880" s="32"/>
      <c r="L880" s="32"/>
      <c r="M880" s="32"/>
      <c r="N880" s="32"/>
      <c r="O880" s="32"/>
      <c r="P880" s="32"/>
      <c r="Q880" s="32"/>
      <c r="R880" s="32"/>
      <c r="S880" s="32"/>
      <c r="T880" s="32"/>
      <c r="U880" s="32"/>
      <c r="V880" s="32"/>
      <c r="W880" s="32"/>
      <c r="X880" s="32"/>
      <c r="Y880" s="32"/>
      <c r="Z880" s="32"/>
    </row>
    <row r="881" spans="1:26" ht="12.5" x14ac:dyDescent="0.25">
      <c r="A881" s="32"/>
      <c r="B881" s="32"/>
      <c r="C881" s="32"/>
      <c r="D881" s="32"/>
      <c r="E881" s="32"/>
      <c r="F881" s="31"/>
      <c r="G881" s="32"/>
      <c r="H881" s="32"/>
      <c r="I881" s="32"/>
      <c r="J881" s="32"/>
      <c r="K881" s="32"/>
      <c r="L881" s="32"/>
      <c r="M881" s="32"/>
      <c r="N881" s="32"/>
      <c r="O881" s="32"/>
      <c r="P881" s="32"/>
      <c r="Q881" s="32"/>
      <c r="R881" s="32"/>
      <c r="S881" s="32"/>
      <c r="T881" s="32"/>
      <c r="U881" s="32"/>
      <c r="V881" s="32"/>
      <c r="W881" s="32"/>
      <c r="X881" s="32"/>
      <c r="Y881" s="32"/>
      <c r="Z881" s="32"/>
    </row>
    <row r="882" spans="1:26" ht="12.5" x14ac:dyDescent="0.25">
      <c r="A882" s="32"/>
      <c r="B882" s="32"/>
      <c r="C882" s="32"/>
      <c r="D882" s="32"/>
      <c r="E882" s="32"/>
      <c r="F882" s="31"/>
      <c r="G882" s="32"/>
      <c r="H882" s="32"/>
      <c r="I882" s="32"/>
      <c r="J882" s="32"/>
      <c r="K882" s="32"/>
      <c r="L882" s="32"/>
      <c r="M882" s="32"/>
      <c r="N882" s="32"/>
      <c r="O882" s="32"/>
      <c r="P882" s="32"/>
      <c r="Q882" s="32"/>
      <c r="R882" s="32"/>
      <c r="S882" s="32"/>
      <c r="T882" s="32"/>
      <c r="U882" s="32"/>
      <c r="V882" s="32"/>
      <c r="W882" s="32"/>
      <c r="X882" s="32"/>
      <c r="Y882" s="32"/>
      <c r="Z882" s="32"/>
    </row>
    <row r="883" spans="1:26" ht="12.5" x14ac:dyDescent="0.25">
      <c r="A883" s="32"/>
      <c r="B883" s="32"/>
      <c r="C883" s="32"/>
      <c r="D883" s="32"/>
      <c r="E883" s="32"/>
      <c r="F883" s="31"/>
      <c r="G883" s="32"/>
      <c r="H883" s="32"/>
      <c r="I883" s="32"/>
      <c r="J883" s="32"/>
      <c r="K883" s="32"/>
      <c r="L883" s="32"/>
      <c r="M883" s="32"/>
      <c r="N883" s="32"/>
      <c r="O883" s="32"/>
      <c r="P883" s="32"/>
      <c r="Q883" s="32"/>
      <c r="R883" s="32"/>
      <c r="S883" s="32"/>
      <c r="T883" s="32"/>
      <c r="U883" s="32"/>
      <c r="V883" s="32"/>
      <c r="W883" s="32"/>
      <c r="X883" s="32"/>
      <c r="Y883" s="32"/>
      <c r="Z883" s="32"/>
    </row>
    <row r="884" spans="1:26" ht="12.5" x14ac:dyDescent="0.25">
      <c r="A884" s="32"/>
      <c r="B884" s="32"/>
      <c r="C884" s="32"/>
      <c r="D884" s="32"/>
      <c r="E884" s="32"/>
      <c r="F884" s="31"/>
      <c r="G884" s="32"/>
      <c r="H884" s="32"/>
      <c r="I884" s="32"/>
      <c r="J884" s="32"/>
      <c r="K884" s="32"/>
      <c r="L884" s="32"/>
      <c r="M884" s="32"/>
      <c r="N884" s="32"/>
      <c r="O884" s="32"/>
      <c r="P884" s="32"/>
      <c r="Q884" s="32"/>
      <c r="R884" s="32"/>
      <c r="S884" s="32"/>
      <c r="T884" s="32"/>
      <c r="U884" s="32"/>
      <c r="V884" s="32"/>
      <c r="W884" s="32"/>
      <c r="X884" s="32"/>
      <c r="Y884" s="32"/>
      <c r="Z884" s="32"/>
    </row>
    <row r="885" spans="1:26" ht="12.5" x14ac:dyDescent="0.25">
      <c r="A885" s="32"/>
      <c r="B885" s="32"/>
      <c r="C885" s="32"/>
      <c r="D885" s="32"/>
      <c r="E885" s="32"/>
      <c r="F885" s="31"/>
      <c r="G885" s="32"/>
      <c r="H885" s="32"/>
      <c r="I885" s="32"/>
      <c r="J885" s="32"/>
      <c r="K885" s="32"/>
      <c r="L885" s="32"/>
      <c r="M885" s="32"/>
      <c r="N885" s="32"/>
      <c r="O885" s="32"/>
      <c r="P885" s="32"/>
      <c r="Q885" s="32"/>
      <c r="R885" s="32"/>
      <c r="S885" s="32"/>
      <c r="T885" s="32"/>
      <c r="U885" s="32"/>
      <c r="V885" s="32"/>
      <c r="W885" s="32"/>
      <c r="X885" s="32"/>
      <c r="Y885" s="32"/>
      <c r="Z885" s="32"/>
    </row>
    <row r="886" spans="1:26" ht="12.5" x14ac:dyDescent="0.25">
      <c r="A886" s="32"/>
      <c r="B886" s="32"/>
      <c r="C886" s="32"/>
      <c r="D886" s="32"/>
      <c r="E886" s="32"/>
      <c r="F886" s="31"/>
      <c r="G886" s="32"/>
      <c r="H886" s="32"/>
      <c r="I886" s="32"/>
      <c r="J886" s="32"/>
      <c r="K886" s="32"/>
      <c r="L886" s="32"/>
      <c r="M886" s="32"/>
      <c r="N886" s="32"/>
      <c r="O886" s="32"/>
      <c r="P886" s="32"/>
      <c r="Q886" s="32"/>
      <c r="R886" s="32"/>
      <c r="S886" s="32"/>
      <c r="T886" s="32"/>
      <c r="U886" s="32"/>
      <c r="V886" s="32"/>
      <c r="W886" s="32"/>
      <c r="X886" s="32"/>
      <c r="Y886" s="32"/>
      <c r="Z886" s="32"/>
    </row>
    <row r="887" spans="1:26" ht="12.5" x14ac:dyDescent="0.25">
      <c r="A887" s="32"/>
      <c r="B887" s="32"/>
      <c r="C887" s="32"/>
      <c r="D887" s="32"/>
      <c r="E887" s="32"/>
      <c r="F887" s="31"/>
      <c r="G887" s="32"/>
      <c r="H887" s="32"/>
      <c r="I887" s="32"/>
      <c r="J887" s="32"/>
      <c r="K887" s="32"/>
      <c r="L887" s="32"/>
      <c r="M887" s="32"/>
      <c r="N887" s="32"/>
      <c r="O887" s="32"/>
      <c r="P887" s="32"/>
      <c r="Q887" s="32"/>
      <c r="R887" s="32"/>
      <c r="S887" s="32"/>
      <c r="T887" s="32"/>
      <c r="U887" s="32"/>
      <c r="V887" s="32"/>
      <c r="W887" s="32"/>
      <c r="X887" s="32"/>
      <c r="Y887" s="32"/>
      <c r="Z887" s="32"/>
    </row>
    <row r="888" spans="1:26" ht="12.5" x14ac:dyDescent="0.25">
      <c r="A888" s="32"/>
      <c r="B888" s="32"/>
      <c r="C888" s="32"/>
      <c r="D888" s="32"/>
      <c r="E888" s="32"/>
      <c r="F888" s="31"/>
      <c r="G888" s="32"/>
      <c r="H888" s="32"/>
      <c r="I888" s="32"/>
      <c r="J888" s="32"/>
      <c r="K888" s="32"/>
      <c r="L888" s="32"/>
      <c r="M888" s="32"/>
      <c r="N888" s="32"/>
      <c r="O888" s="32"/>
      <c r="P888" s="32"/>
      <c r="Q888" s="32"/>
      <c r="R888" s="32"/>
      <c r="S888" s="32"/>
      <c r="T888" s="32"/>
      <c r="U888" s="32"/>
      <c r="V888" s="32"/>
      <c r="W888" s="32"/>
      <c r="X888" s="32"/>
      <c r="Y888" s="32"/>
      <c r="Z888" s="32"/>
    </row>
    <row r="889" spans="1:26" ht="12.5" x14ac:dyDescent="0.25">
      <c r="A889" s="32"/>
      <c r="B889" s="32"/>
      <c r="C889" s="32"/>
      <c r="D889" s="32"/>
      <c r="E889" s="32"/>
      <c r="F889" s="31"/>
      <c r="G889" s="32"/>
      <c r="H889" s="32"/>
      <c r="I889" s="32"/>
      <c r="J889" s="32"/>
      <c r="K889" s="32"/>
      <c r="L889" s="32"/>
      <c r="M889" s="32"/>
      <c r="N889" s="32"/>
      <c r="O889" s="32"/>
      <c r="P889" s="32"/>
      <c r="Q889" s="32"/>
      <c r="R889" s="32"/>
      <c r="S889" s="32"/>
      <c r="T889" s="32"/>
      <c r="U889" s="32"/>
      <c r="V889" s="32"/>
      <c r="W889" s="32"/>
      <c r="X889" s="32"/>
      <c r="Y889" s="32"/>
      <c r="Z889" s="32"/>
    </row>
    <row r="890" spans="1:26" ht="12.5" x14ac:dyDescent="0.25">
      <c r="A890" s="32"/>
      <c r="B890" s="32"/>
      <c r="C890" s="32"/>
      <c r="D890" s="32"/>
      <c r="E890" s="32"/>
      <c r="F890" s="31"/>
      <c r="G890" s="32"/>
      <c r="H890" s="32"/>
      <c r="I890" s="32"/>
      <c r="J890" s="32"/>
      <c r="K890" s="32"/>
      <c r="L890" s="32"/>
      <c r="M890" s="32"/>
      <c r="N890" s="32"/>
      <c r="O890" s="32"/>
      <c r="P890" s="32"/>
      <c r="Q890" s="32"/>
      <c r="R890" s="32"/>
      <c r="S890" s="32"/>
      <c r="T890" s="32"/>
      <c r="U890" s="32"/>
      <c r="V890" s="32"/>
      <c r="W890" s="32"/>
      <c r="X890" s="32"/>
      <c r="Y890" s="32"/>
      <c r="Z890" s="32"/>
    </row>
    <row r="891" spans="1:26" ht="12.5" x14ac:dyDescent="0.25">
      <c r="A891" s="32"/>
      <c r="B891" s="32"/>
      <c r="C891" s="32"/>
      <c r="D891" s="32"/>
      <c r="E891" s="32"/>
      <c r="F891" s="31"/>
      <c r="G891" s="32"/>
      <c r="H891" s="32"/>
      <c r="I891" s="32"/>
      <c r="J891" s="32"/>
      <c r="K891" s="32"/>
      <c r="L891" s="32"/>
      <c r="M891" s="32"/>
      <c r="N891" s="32"/>
      <c r="O891" s="32"/>
      <c r="P891" s="32"/>
      <c r="Q891" s="32"/>
      <c r="R891" s="32"/>
      <c r="S891" s="32"/>
      <c r="T891" s="32"/>
      <c r="U891" s="32"/>
      <c r="V891" s="32"/>
      <c r="W891" s="32"/>
      <c r="X891" s="32"/>
      <c r="Y891" s="32"/>
      <c r="Z891" s="32"/>
    </row>
    <row r="892" spans="1:26" ht="12.5" x14ac:dyDescent="0.25">
      <c r="A892" s="32"/>
      <c r="B892" s="32"/>
      <c r="C892" s="32"/>
      <c r="D892" s="32"/>
      <c r="E892" s="32"/>
      <c r="F892" s="31"/>
      <c r="G892" s="32"/>
      <c r="H892" s="32"/>
      <c r="I892" s="32"/>
      <c r="J892" s="32"/>
      <c r="K892" s="32"/>
      <c r="L892" s="32"/>
      <c r="M892" s="32"/>
      <c r="N892" s="32"/>
      <c r="O892" s="32"/>
      <c r="P892" s="32"/>
      <c r="Q892" s="32"/>
      <c r="R892" s="32"/>
      <c r="S892" s="32"/>
      <c r="T892" s="32"/>
      <c r="U892" s="32"/>
      <c r="V892" s="32"/>
      <c r="W892" s="32"/>
      <c r="X892" s="32"/>
      <c r="Y892" s="32"/>
      <c r="Z892" s="32"/>
    </row>
    <row r="893" spans="1:26" ht="12.5" x14ac:dyDescent="0.25">
      <c r="A893" s="32"/>
      <c r="B893" s="32"/>
      <c r="C893" s="32"/>
      <c r="D893" s="32"/>
      <c r="E893" s="32"/>
      <c r="F893" s="31"/>
      <c r="G893" s="32"/>
      <c r="H893" s="32"/>
      <c r="I893" s="32"/>
      <c r="J893" s="32"/>
      <c r="K893" s="32"/>
      <c r="L893" s="32"/>
      <c r="M893" s="32"/>
      <c r="N893" s="32"/>
      <c r="O893" s="32"/>
      <c r="P893" s="32"/>
      <c r="Q893" s="32"/>
      <c r="R893" s="32"/>
      <c r="S893" s="32"/>
      <c r="T893" s="32"/>
      <c r="U893" s="32"/>
      <c r="V893" s="32"/>
      <c r="W893" s="32"/>
      <c r="X893" s="32"/>
      <c r="Y893" s="32"/>
      <c r="Z893" s="32"/>
    </row>
    <row r="894" spans="1:26" ht="12.5" x14ac:dyDescent="0.25">
      <c r="A894" s="32"/>
      <c r="B894" s="32"/>
      <c r="C894" s="32"/>
      <c r="D894" s="32"/>
      <c r="E894" s="32"/>
      <c r="F894" s="31"/>
      <c r="G894" s="32"/>
      <c r="H894" s="32"/>
      <c r="I894" s="32"/>
      <c r="J894" s="32"/>
      <c r="K894" s="32"/>
      <c r="L894" s="32"/>
      <c r="M894" s="32"/>
      <c r="N894" s="32"/>
      <c r="O894" s="32"/>
      <c r="P894" s="32"/>
      <c r="Q894" s="32"/>
      <c r="R894" s="32"/>
      <c r="S894" s="32"/>
      <c r="T894" s="32"/>
      <c r="U894" s="32"/>
      <c r="V894" s="32"/>
      <c r="W894" s="32"/>
      <c r="X894" s="32"/>
      <c r="Y894" s="32"/>
      <c r="Z894" s="32"/>
    </row>
    <row r="895" spans="1:26" ht="12.5" x14ac:dyDescent="0.25">
      <c r="A895" s="32"/>
      <c r="B895" s="32"/>
      <c r="C895" s="32"/>
      <c r="D895" s="32"/>
      <c r="E895" s="32"/>
      <c r="F895" s="31"/>
      <c r="G895" s="32"/>
      <c r="H895" s="32"/>
      <c r="I895" s="32"/>
      <c r="J895" s="32"/>
      <c r="K895" s="32"/>
      <c r="L895" s="32"/>
      <c r="M895" s="32"/>
      <c r="N895" s="32"/>
      <c r="O895" s="32"/>
      <c r="P895" s="32"/>
      <c r="Q895" s="32"/>
      <c r="R895" s="32"/>
      <c r="S895" s="32"/>
      <c r="T895" s="32"/>
      <c r="U895" s="32"/>
      <c r="V895" s="32"/>
      <c r="W895" s="32"/>
      <c r="X895" s="32"/>
      <c r="Y895" s="32"/>
      <c r="Z895" s="32"/>
    </row>
    <row r="896" spans="1:26" ht="12.5" x14ac:dyDescent="0.25">
      <c r="A896" s="32"/>
      <c r="B896" s="32"/>
      <c r="C896" s="32"/>
      <c r="D896" s="32"/>
      <c r="E896" s="32"/>
      <c r="F896" s="31"/>
      <c r="G896" s="32"/>
      <c r="H896" s="32"/>
      <c r="I896" s="32"/>
      <c r="J896" s="32"/>
      <c r="K896" s="32"/>
      <c r="L896" s="32"/>
      <c r="M896" s="32"/>
      <c r="N896" s="32"/>
      <c r="O896" s="32"/>
      <c r="P896" s="32"/>
      <c r="Q896" s="32"/>
      <c r="R896" s="32"/>
      <c r="S896" s="32"/>
      <c r="T896" s="32"/>
      <c r="U896" s="32"/>
      <c r="V896" s="32"/>
      <c r="W896" s="32"/>
      <c r="X896" s="32"/>
      <c r="Y896" s="32"/>
      <c r="Z896" s="32"/>
    </row>
    <row r="897" spans="1:26" ht="12.5" x14ac:dyDescent="0.25">
      <c r="A897" s="32"/>
      <c r="B897" s="32"/>
      <c r="C897" s="32"/>
      <c r="D897" s="32"/>
      <c r="E897" s="32"/>
      <c r="F897" s="31"/>
      <c r="G897" s="32"/>
      <c r="H897" s="32"/>
      <c r="I897" s="32"/>
      <c r="J897" s="32"/>
      <c r="K897" s="32"/>
      <c r="L897" s="32"/>
      <c r="M897" s="32"/>
      <c r="N897" s="32"/>
      <c r="O897" s="32"/>
      <c r="P897" s="32"/>
      <c r="Q897" s="32"/>
      <c r="R897" s="32"/>
      <c r="S897" s="32"/>
      <c r="T897" s="32"/>
      <c r="U897" s="32"/>
      <c r="V897" s="32"/>
      <c r="W897" s="32"/>
      <c r="X897" s="32"/>
      <c r="Y897" s="32"/>
      <c r="Z897" s="32"/>
    </row>
    <row r="898" spans="1:26" ht="12.5" x14ac:dyDescent="0.25">
      <c r="A898" s="32"/>
      <c r="B898" s="32"/>
      <c r="C898" s="32"/>
      <c r="D898" s="32"/>
      <c r="E898" s="32"/>
      <c r="F898" s="31"/>
      <c r="G898" s="32"/>
      <c r="H898" s="32"/>
      <c r="I898" s="32"/>
      <c r="J898" s="32"/>
      <c r="K898" s="32"/>
      <c r="L898" s="32"/>
      <c r="M898" s="32"/>
      <c r="N898" s="32"/>
      <c r="O898" s="32"/>
      <c r="P898" s="32"/>
      <c r="Q898" s="32"/>
      <c r="R898" s="32"/>
      <c r="S898" s="32"/>
      <c r="T898" s="32"/>
      <c r="U898" s="32"/>
      <c r="V898" s="32"/>
      <c r="W898" s="32"/>
      <c r="X898" s="32"/>
      <c r="Y898" s="32"/>
      <c r="Z898" s="32"/>
    </row>
    <row r="899" spans="1:26" ht="12.5" x14ac:dyDescent="0.25">
      <c r="A899" s="32"/>
      <c r="B899" s="32"/>
      <c r="C899" s="32"/>
      <c r="D899" s="32"/>
      <c r="E899" s="32"/>
      <c r="F899" s="31"/>
      <c r="G899" s="32"/>
      <c r="H899" s="32"/>
      <c r="I899" s="32"/>
      <c r="J899" s="32"/>
      <c r="K899" s="32"/>
      <c r="L899" s="32"/>
      <c r="M899" s="32"/>
      <c r="N899" s="32"/>
      <c r="O899" s="32"/>
      <c r="P899" s="32"/>
      <c r="Q899" s="32"/>
      <c r="R899" s="32"/>
      <c r="S899" s="32"/>
      <c r="T899" s="32"/>
      <c r="U899" s="32"/>
      <c r="V899" s="32"/>
      <c r="W899" s="32"/>
      <c r="X899" s="32"/>
      <c r="Y899" s="32"/>
      <c r="Z899" s="32"/>
    </row>
    <row r="900" spans="1:26" ht="12.5" x14ac:dyDescent="0.25">
      <c r="A900" s="32"/>
      <c r="B900" s="32"/>
      <c r="C900" s="32"/>
      <c r="D900" s="32"/>
      <c r="E900" s="32"/>
      <c r="F900" s="31"/>
      <c r="G900" s="32"/>
      <c r="H900" s="32"/>
      <c r="I900" s="32"/>
      <c r="J900" s="32"/>
      <c r="K900" s="32"/>
      <c r="L900" s="32"/>
      <c r="M900" s="32"/>
      <c r="N900" s="32"/>
      <c r="O900" s="32"/>
      <c r="P900" s="32"/>
      <c r="Q900" s="32"/>
      <c r="R900" s="32"/>
      <c r="S900" s="32"/>
      <c r="T900" s="32"/>
      <c r="U900" s="32"/>
      <c r="V900" s="32"/>
      <c r="W900" s="32"/>
      <c r="X900" s="32"/>
      <c r="Y900" s="32"/>
      <c r="Z900" s="32"/>
    </row>
    <row r="901" spans="1:26" ht="12.5" x14ac:dyDescent="0.25">
      <c r="A901" s="32"/>
      <c r="B901" s="32"/>
      <c r="C901" s="32"/>
      <c r="D901" s="32"/>
      <c r="E901" s="32"/>
      <c r="F901" s="31"/>
      <c r="G901" s="32"/>
      <c r="H901" s="32"/>
      <c r="I901" s="32"/>
      <c r="J901" s="32"/>
      <c r="K901" s="32"/>
      <c r="L901" s="32"/>
      <c r="M901" s="32"/>
      <c r="N901" s="32"/>
      <c r="O901" s="32"/>
      <c r="P901" s="32"/>
      <c r="Q901" s="32"/>
      <c r="R901" s="32"/>
      <c r="S901" s="32"/>
      <c r="T901" s="32"/>
      <c r="U901" s="32"/>
      <c r="V901" s="32"/>
      <c r="W901" s="32"/>
      <c r="X901" s="32"/>
      <c r="Y901" s="32"/>
      <c r="Z901" s="32"/>
    </row>
    <row r="902" spans="1:26" ht="12.5" x14ac:dyDescent="0.25">
      <c r="A902" s="32"/>
      <c r="B902" s="32"/>
      <c r="C902" s="32"/>
      <c r="D902" s="32"/>
      <c r="E902" s="32"/>
      <c r="F902" s="31"/>
      <c r="G902" s="32"/>
      <c r="H902" s="32"/>
      <c r="I902" s="32"/>
      <c r="J902" s="32"/>
      <c r="K902" s="32"/>
      <c r="L902" s="32"/>
      <c r="M902" s="32"/>
      <c r="N902" s="32"/>
      <c r="O902" s="32"/>
      <c r="P902" s="32"/>
      <c r="Q902" s="32"/>
      <c r="R902" s="32"/>
      <c r="S902" s="32"/>
      <c r="T902" s="32"/>
      <c r="U902" s="32"/>
      <c r="V902" s="32"/>
      <c r="W902" s="32"/>
      <c r="X902" s="32"/>
      <c r="Y902" s="32"/>
      <c r="Z902" s="32"/>
    </row>
    <row r="903" spans="1:26" ht="12.5" x14ac:dyDescent="0.25">
      <c r="A903" s="32"/>
      <c r="B903" s="32"/>
      <c r="C903" s="32"/>
      <c r="D903" s="32"/>
      <c r="E903" s="32"/>
      <c r="F903" s="31"/>
      <c r="G903" s="32"/>
      <c r="H903" s="32"/>
      <c r="I903" s="32"/>
      <c r="J903" s="32"/>
      <c r="K903" s="32"/>
      <c r="L903" s="32"/>
      <c r="M903" s="32"/>
      <c r="N903" s="32"/>
      <c r="O903" s="32"/>
      <c r="P903" s="32"/>
      <c r="Q903" s="32"/>
      <c r="R903" s="32"/>
      <c r="S903" s="32"/>
      <c r="T903" s="32"/>
      <c r="U903" s="32"/>
      <c r="V903" s="32"/>
      <c r="W903" s="32"/>
      <c r="X903" s="32"/>
      <c r="Y903" s="32"/>
      <c r="Z903" s="32"/>
    </row>
    <row r="904" spans="1:26" ht="12.5" x14ac:dyDescent="0.25">
      <c r="A904" s="32"/>
      <c r="B904" s="32"/>
      <c r="C904" s="32"/>
      <c r="D904" s="32"/>
      <c r="E904" s="32"/>
      <c r="F904" s="31"/>
      <c r="G904" s="32"/>
      <c r="H904" s="32"/>
      <c r="I904" s="32"/>
      <c r="J904" s="32"/>
      <c r="K904" s="32"/>
      <c r="L904" s="32"/>
      <c r="M904" s="32"/>
      <c r="N904" s="32"/>
      <c r="O904" s="32"/>
      <c r="P904" s="32"/>
      <c r="Q904" s="32"/>
      <c r="R904" s="32"/>
      <c r="S904" s="32"/>
      <c r="T904" s="32"/>
      <c r="U904" s="32"/>
      <c r="V904" s="32"/>
      <c r="W904" s="32"/>
      <c r="X904" s="32"/>
      <c r="Y904" s="32"/>
      <c r="Z904" s="32"/>
    </row>
    <row r="905" spans="1:26" ht="12.5" x14ac:dyDescent="0.25">
      <c r="A905" s="32"/>
      <c r="B905" s="32"/>
      <c r="C905" s="32"/>
      <c r="D905" s="32"/>
      <c r="E905" s="32"/>
      <c r="F905" s="31"/>
      <c r="G905" s="32"/>
      <c r="H905" s="32"/>
      <c r="I905" s="32"/>
      <c r="J905" s="32"/>
      <c r="K905" s="32"/>
      <c r="L905" s="32"/>
      <c r="M905" s="32"/>
      <c r="N905" s="32"/>
      <c r="O905" s="32"/>
      <c r="P905" s="32"/>
      <c r="Q905" s="32"/>
      <c r="R905" s="32"/>
      <c r="S905" s="32"/>
      <c r="T905" s="32"/>
      <c r="U905" s="32"/>
      <c r="V905" s="32"/>
      <c r="W905" s="32"/>
      <c r="X905" s="32"/>
      <c r="Y905" s="32"/>
      <c r="Z905" s="32"/>
    </row>
    <row r="906" spans="1:26" ht="12.5" x14ac:dyDescent="0.25">
      <c r="A906" s="32"/>
      <c r="B906" s="32"/>
      <c r="C906" s="32"/>
      <c r="D906" s="32"/>
      <c r="E906" s="32"/>
      <c r="F906" s="31"/>
      <c r="G906" s="32"/>
      <c r="H906" s="32"/>
      <c r="I906" s="32"/>
      <c r="J906" s="32"/>
      <c r="K906" s="32"/>
      <c r="L906" s="32"/>
      <c r="M906" s="32"/>
      <c r="N906" s="32"/>
      <c r="O906" s="32"/>
      <c r="P906" s="32"/>
      <c r="Q906" s="32"/>
      <c r="R906" s="32"/>
      <c r="S906" s="32"/>
      <c r="T906" s="32"/>
      <c r="U906" s="32"/>
      <c r="V906" s="32"/>
      <c r="W906" s="32"/>
      <c r="X906" s="32"/>
      <c r="Y906" s="32"/>
      <c r="Z906" s="32"/>
    </row>
    <row r="907" spans="1:26" ht="12.5" x14ac:dyDescent="0.25">
      <c r="A907" s="32"/>
      <c r="B907" s="32"/>
      <c r="C907" s="32"/>
      <c r="D907" s="32"/>
      <c r="E907" s="32"/>
      <c r="F907" s="31"/>
      <c r="G907" s="32"/>
      <c r="H907" s="32"/>
      <c r="I907" s="32"/>
      <c r="J907" s="32"/>
      <c r="K907" s="32"/>
      <c r="L907" s="32"/>
      <c r="M907" s="32"/>
      <c r="N907" s="32"/>
      <c r="O907" s="32"/>
      <c r="P907" s="32"/>
      <c r="Q907" s="32"/>
      <c r="R907" s="32"/>
      <c r="S907" s="32"/>
      <c r="T907" s="32"/>
      <c r="U907" s="32"/>
      <c r="V907" s="32"/>
      <c r="W907" s="32"/>
      <c r="X907" s="32"/>
      <c r="Y907" s="32"/>
      <c r="Z907" s="32"/>
    </row>
    <row r="908" spans="1:26" ht="12.5" x14ac:dyDescent="0.25">
      <c r="A908" s="32"/>
      <c r="B908" s="32"/>
      <c r="C908" s="32"/>
      <c r="D908" s="32"/>
      <c r="E908" s="32"/>
      <c r="F908" s="31"/>
      <c r="G908" s="32"/>
      <c r="H908" s="32"/>
      <c r="I908" s="32"/>
      <c r="J908" s="32"/>
      <c r="K908" s="32"/>
      <c r="L908" s="32"/>
      <c r="M908" s="32"/>
      <c r="N908" s="32"/>
      <c r="O908" s="32"/>
      <c r="P908" s="32"/>
      <c r="Q908" s="32"/>
      <c r="R908" s="32"/>
      <c r="S908" s="32"/>
      <c r="T908" s="32"/>
      <c r="U908" s="32"/>
      <c r="V908" s="32"/>
      <c r="W908" s="32"/>
      <c r="X908" s="32"/>
      <c r="Y908" s="32"/>
      <c r="Z908" s="32"/>
    </row>
    <row r="909" spans="1:26" ht="12.5" x14ac:dyDescent="0.25">
      <c r="A909" s="32"/>
      <c r="B909" s="32"/>
      <c r="C909" s="32"/>
      <c r="D909" s="32"/>
      <c r="E909" s="32"/>
      <c r="F909" s="31"/>
      <c r="G909" s="32"/>
      <c r="H909" s="32"/>
      <c r="I909" s="32"/>
      <c r="J909" s="32"/>
      <c r="K909" s="32"/>
      <c r="L909" s="32"/>
      <c r="M909" s="32"/>
      <c r="N909" s="32"/>
      <c r="O909" s="32"/>
      <c r="P909" s="32"/>
      <c r="Q909" s="32"/>
      <c r="R909" s="32"/>
      <c r="S909" s="32"/>
      <c r="T909" s="32"/>
      <c r="U909" s="32"/>
      <c r="V909" s="32"/>
      <c r="W909" s="32"/>
      <c r="X909" s="32"/>
      <c r="Y909" s="32"/>
      <c r="Z909" s="32"/>
    </row>
    <row r="910" spans="1:26" ht="12.5" x14ac:dyDescent="0.25">
      <c r="A910" s="32"/>
      <c r="B910" s="32"/>
      <c r="C910" s="32"/>
      <c r="D910" s="32"/>
      <c r="E910" s="32"/>
      <c r="F910" s="31"/>
      <c r="G910" s="32"/>
      <c r="H910" s="32"/>
      <c r="I910" s="32"/>
      <c r="J910" s="32"/>
      <c r="K910" s="32"/>
      <c r="L910" s="32"/>
      <c r="M910" s="32"/>
      <c r="N910" s="32"/>
      <c r="O910" s="32"/>
      <c r="P910" s="32"/>
      <c r="Q910" s="32"/>
      <c r="R910" s="32"/>
      <c r="S910" s="32"/>
      <c r="T910" s="32"/>
      <c r="U910" s="32"/>
      <c r="V910" s="32"/>
      <c r="W910" s="32"/>
      <c r="X910" s="32"/>
      <c r="Y910" s="32"/>
      <c r="Z910" s="32"/>
    </row>
    <row r="911" spans="1:26" ht="12.5" x14ac:dyDescent="0.25">
      <c r="A911" s="32"/>
      <c r="B911" s="32"/>
      <c r="C911" s="32"/>
      <c r="D911" s="32"/>
      <c r="E911" s="32"/>
      <c r="F911" s="31"/>
      <c r="G911" s="32"/>
      <c r="H911" s="32"/>
      <c r="I911" s="32"/>
      <c r="J911" s="32"/>
      <c r="K911" s="32"/>
      <c r="L911" s="32"/>
      <c r="M911" s="32"/>
      <c r="N911" s="32"/>
      <c r="O911" s="32"/>
      <c r="P911" s="32"/>
      <c r="Q911" s="32"/>
      <c r="R911" s="32"/>
      <c r="S911" s="32"/>
      <c r="T911" s="32"/>
      <c r="U911" s="32"/>
      <c r="V911" s="32"/>
      <c r="W911" s="32"/>
      <c r="X911" s="32"/>
      <c r="Y911" s="32"/>
      <c r="Z911" s="32"/>
    </row>
    <row r="912" spans="1:26" ht="12.5" x14ac:dyDescent="0.25">
      <c r="A912" s="32"/>
      <c r="B912" s="32"/>
      <c r="C912" s="32"/>
      <c r="D912" s="32"/>
      <c r="E912" s="32"/>
      <c r="F912" s="31"/>
      <c r="G912" s="32"/>
      <c r="H912" s="32"/>
      <c r="I912" s="32"/>
      <c r="J912" s="32"/>
      <c r="K912" s="32"/>
      <c r="L912" s="32"/>
      <c r="M912" s="32"/>
      <c r="N912" s="32"/>
      <c r="O912" s="32"/>
      <c r="P912" s="32"/>
      <c r="Q912" s="32"/>
      <c r="R912" s="32"/>
      <c r="S912" s="32"/>
      <c r="T912" s="32"/>
      <c r="U912" s="32"/>
      <c r="V912" s="32"/>
      <c r="W912" s="32"/>
      <c r="X912" s="32"/>
      <c r="Y912" s="32"/>
      <c r="Z912" s="32"/>
    </row>
    <row r="913" spans="1:26" ht="12.5" x14ac:dyDescent="0.25">
      <c r="A913" s="32"/>
      <c r="B913" s="32"/>
      <c r="C913" s="32"/>
      <c r="D913" s="32"/>
      <c r="E913" s="32"/>
      <c r="F913" s="31"/>
      <c r="G913" s="32"/>
      <c r="H913" s="32"/>
      <c r="I913" s="32"/>
      <c r="J913" s="32"/>
      <c r="K913" s="32"/>
      <c r="L913" s="32"/>
      <c r="M913" s="32"/>
      <c r="N913" s="32"/>
      <c r="O913" s="32"/>
      <c r="P913" s="32"/>
      <c r="Q913" s="32"/>
      <c r="R913" s="32"/>
      <c r="S913" s="32"/>
      <c r="T913" s="32"/>
      <c r="U913" s="32"/>
      <c r="V913" s="32"/>
      <c r="W913" s="32"/>
      <c r="X913" s="32"/>
      <c r="Y913" s="32"/>
      <c r="Z913" s="32"/>
    </row>
    <row r="914" spans="1:26" ht="12.5" x14ac:dyDescent="0.25">
      <c r="A914" s="32"/>
      <c r="B914" s="32"/>
      <c r="C914" s="32"/>
      <c r="D914" s="32"/>
      <c r="E914" s="32"/>
      <c r="F914" s="31"/>
      <c r="G914" s="32"/>
      <c r="H914" s="32"/>
      <c r="I914" s="32"/>
      <c r="J914" s="32"/>
      <c r="K914" s="32"/>
      <c r="L914" s="32"/>
      <c r="M914" s="32"/>
      <c r="N914" s="32"/>
      <c r="O914" s="32"/>
      <c r="P914" s="32"/>
      <c r="Q914" s="32"/>
      <c r="R914" s="32"/>
      <c r="S914" s="32"/>
      <c r="T914" s="32"/>
      <c r="U914" s="32"/>
      <c r="V914" s="32"/>
      <c r="W914" s="32"/>
      <c r="X914" s="32"/>
      <c r="Y914" s="32"/>
      <c r="Z914" s="32"/>
    </row>
    <row r="915" spans="1:26" ht="12.5" x14ac:dyDescent="0.25">
      <c r="A915" s="32"/>
      <c r="B915" s="32"/>
      <c r="C915" s="32"/>
      <c r="D915" s="32"/>
      <c r="E915" s="32"/>
      <c r="F915" s="31"/>
      <c r="G915" s="32"/>
      <c r="H915" s="32"/>
      <c r="I915" s="32"/>
      <c r="J915" s="32"/>
      <c r="K915" s="32"/>
      <c r="L915" s="32"/>
      <c r="M915" s="32"/>
      <c r="N915" s="32"/>
      <c r="O915" s="32"/>
      <c r="P915" s="32"/>
      <c r="Q915" s="32"/>
      <c r="R915" s="32"/>
      <c r="S915" s="32"/>
      <c r="T915" s="32"/>
      <c r="U915" s="32"/>
      <c r="V915" s="32"/>
      <c r="W915" s="32"/>
      <c r="X915" s="32"/>
      <c r="Y915" s="32"/>
      <c r="Z915" s="32"/>
    </row>
    <row r="916" spans="1:26" ht="12.5" x14ac:dyDescent="0.25">
      <c r="A916" s="32"/>
      <c r="B916" s="32"/>
      <c r="C916" s="32"/>
      <c r="D916" s="32"/>
      <c r="E916" s="32"/>
      <c r="F916" s="31"/>
      <c r="G916" s="32"/>
      <c r="H916" s="32"/>
      <c r="I916" s="32"/>
      <c r="J916" s="32"/>
      <c r="K916" s="32"/>
      <c r="L916" s="32"/>
      <c r="M916" s="32"/>
      <c r="N916" s="32"/>
      <c r="O916" s="32"/>
      <c r="P916" s="32"/>
      <c r="Q916" s="32"/>
      <c r="R916" s="32"/>
      <c r="S916" s="32"/>
      <c r="T916" s="32"/>
      <c r="U916" s="32"/>
      <c r="V916" s="32"/>
      <c r="W916" s="32"/>
      <c r="X916" s="32"/>
      <c r="Y916" s="32"/>
      <c r="Z916" s="32"/>
    </row>
    <row r="917" spans="1:26" ht="12.5" x14ac:dyDescent="0.25">
      <c r="A917" s="32"/>
      <c r="B917" s="32"/>
      <c r="C917" s="32"/>
      <c r="D917" s="32"/>
      <c r="E917" s="32"/>
      <c r="F917" s="31"/>
      <c r="G917" s="32"/>
      <c r="H917" s="32"/>
      <c r="I917" s="32"/>
      <c r="J917" s="32"/>
      <c r="K917" s="32"/>
      <c r="L917" s="32"/>
      <c r="M917" s="32"/>
      <c r="N917" s="32"/>
      <c r="O917" s="32"/>
      <c r="P917" s="32"/>
      <c r="Q917" s="32"/>
      <c r="R917" s="32"/>
      <c r="S917" s="32"/>
      <c r="T917" s="32"/>
      <c r="U917" s="32"/>
      <c r="V917" s="32"/>
      <c r="W917" s="32"/>
      <c r="X917" s="32"/>
      <c r="Y917" s="32"/>
      <c r="Z917" s="32"/>
    </row>
    <row r="918" spans="1:26" ht="12.5" x14ac:dyDescent="0.25">
      <c r="A918" s="32"/>
      <c r="B918" s="32"/>
      <c r="C918" s="32"/>
      <c r="D918" s="32"/>
      <c r="E918" s="32"/>
      <c r="F918" s="31"/>
      <c r="G918" s="32"/>
      <c r="H918" s="32"/>
      <c r="I918" s="32"/>
      <c r="J918" s="32"/>
      <c r="K918" s="32"/>
      <c r="L918" s="32"/>
      <c r="M918" s="32"/>
      <c r="N918" s="32"/>
      <c r="O918" s="32"/>
      <c r="P918" s="32"/>
      <c r="Q918" s="32"/>
      <c r="R918" s="32"/>
      <c r="S918" s="32"/>
      <c r="T918" s="32"/>
      <c r="U918" s="32"/>
      <c r="V918" s="32"/>
      <c r="W918" s="32"/>
      <c r="X918" s="32"/>
      <c r="Y918" s="32"/>
      <c r="Z918" s="32"/>
    </row>
    <row r="919" spans="1:26" ht="12.5" x14ac:dyDescent="0.25">
      <c r="A919" s="32"/>
      <c r="B919" s="32"/>
      <c r="C919" s="32"/>
      <c r="D919" s="32"/>
      <c r="E919" s="32"/>
      <c r="F919" s="31"/>
      <c r="G919" s="32"/>
      <c r="H919" s="32"/>
      <c r="I919" s="32"/>
      <c r="J919" s="32"/>
      <c r="K919" s="32"/>
      <c r="L919" s="32"/>
      <c r="M919" s="32"/>
      <c r="N919" s="32"/>
      <c r="O919" s="32"/>
      <c r="P919" s="32"/>
      <c r="Q919" s="32"/>
      <c r="R919" s="32"/>
      <c r="S919" s="32"/>
      <c r="T919" s="32"/>
      <c r="U919" s="32"/>
      <c r="V919" s="32"/>
      <c r="W919" s="32"/>
      <c r="X919" s="32"/>
      <c r="Y919" s="32"/>
      <c r="Z919" s="32"/>
    </row>
    <row r="920" spans="1:26" ht="12.5" x14ac:dyDescent="0.25">
      <c r="A920" s="32"/>
      <c r="B920" s="32"/>
      <c r="C920" s="32"/>
      <c r="D920" s="32"/>
      <c r="E920" s="32"/>
      <c r="F920" s="31"/>
      <c r="G920" s="32"/>
      <c r="H920" s="32"/>
      <c r="I920" s="32"/>
      <c r="J920" s="32"/>
      <c r="K920" s="32"/>
      <c r="L920" s="32"/>
      <c r="M920" s="32"/>
      <c r="N920" s="32"/>
      <c r="O920" s="32"/>
      <c r="P920" s="32"/>
      <c r="Q920" s="32"/>
      <c r="R920" s="32"/>
      <c r="S920" s="32"/>
      <c r="T920" s="32"/>
      <c r="U920" s="32"/>
      <c r="V920" s="32"/>
      <c r="W920" s="32"/>
      <c r="X920" s="32"/>
      <c r="Y920" s="32"/>
      <c r="Z920" s="32"/>
    </row>
    <row r="921" spans="1:26" ht="12.5" x14ac:dyDescent="0.25">
      <c r="A921" s="32"/>
      <c r="B921" s="32"/>
      <c r="C921" s="32"/>
      <c r="D921" s="32"/>
      <c r="E921" s="32"/>
      <c r="F921" s="31"/>
      <c r="G921" s="32"/>
      <c r="H921" s="32"/>
      <c r="I921" s="32"/>
      <c r="J921" s="32"/>
      <c r="K921" s="32"/>
      <c r="L921" s="32"/>
      <c r="M921" s="32"/>
      <c r="N921" s="32"/>
      <c r="O921" s="32"/>
      <c r="P921" s="32"/>
      <c r="Q921" s="32"/>
      <c r="R921" s="32"/>
      <c r="S921" s="32"/>
      <c r="T921" s="32"/>
      <c r="U921" s="32"/>
      <c r="V921" s="32"/>
      <c r="W921" s="32"/>
      <c r="X921" s="32"/>
      <c r="Y921" s="32"/>
      <c r="Z921" s="32"/>
    </row>
    <row r="922" spans="1:26" ht="12.5" x14ac:dyDescent="0.25">
      <c r="A922" s="32"/>
      <c r="B922" s="32"/>
      <c r="C922" s="32"/>
      <c r="D922" s="32"/>
      <c r="E922" s="32"/>
      <c r="F922" s="31"/>
      <c r="G922" s="32"/>
      <c r="H922" s="32"/>
      <c r="I922" s="32"/>
      <c r="J922" s="32"/>
      <c r="K922" s="32"/>
      <c r="L922" s="32"/>
      <c r="M922" s="32"/>
      <c r="N922" s="32"/>
      <c r="O922" s="32"/>
      <c r="P922" s="32"/>
      <c r="Q922" s="32"/>
      <c r="R922" s="32"/>
      <c r="S922" s="32"/>
      <c r="T922" s="32"/>
      <c r="U922" s="32"/>
      <c r="V922" s="32"/>
      <c r="W922" s="32"/>
      <c r="X922" s="32"/>
      <c r="Y922" s="32"/>
      <c r="Z922" s="32"/>
    </row>
    <row r="923" spans="1:26" ht="12.5" x14ac:dyDescent="0.25">
      <c r="A923" s="32"/>
      <c r="B923" s="32"/>
      <c r="C923" s="32"/>
      <c r="D923" s="32"/>
      <c r="E923" s="32"/>
      <c r="F923" s="31"/>
      <c r="G923" s="32"/>
      <c r="H923" s="32"/>
      <c r="I923" s="32"/>
      <c r="J923" s="32"/>
      <c r="K923" s="32"/>
      <c r="L923" s="32"/>
      <c r="M923" s="32"/>
      <c r="N923" s="32"/>
      <c r="O923" s="32"/>
      <c r="P923" s="32"/>
      <c r="Q923" s="32"/>
      <c r="R923" s="32"/>
      <c r="S923" s="32"/>
      <c r="T923" s="32"/>
      <c r="U923" s="32"/>
      <c r="V923" s="32"/>
      <c r="W923" s="32"/>
      <c r="X923" s="32"/>
      <c r="Y923" s="32"/>
      <c r="Z923" s="32"/>
    </row>
    <row r="924" spans="1:26" ht="12.5" x14ac:dyDescent="0.25">
      <c r="A924" s="32"/>
      <c r="B924" s="32"/>
      <c r="C924" s="32"/>
      <c r="D924" s="32"/>
      <c r="E924" s="32"/>
      <c r="F924" s="31"/>
      <c r="G924" s="32"/>
      <c r="H924" s="32"/>
      <c r="I924" s="32"/>
      <c r="J924" s="32"/>
      <c r="K924" s="32"/>
      <c r="L924" s="32"/>
      <c r="M924" s="32"/>
      <c r="N924" s="32"/>
      <c r="O924" s="32"/>
      <c r="P924" s="32"/>
      <c r="Q924" s="32"/>
      <c r="R924" s="32"/>
      <c r="S924" s="32"/>
      <c r="T924" s="32"/>
      <c r="U924" s="32"/>
      <c r="V924" s="32"/>
      <c r="W924" s="32"/>
      <c r="X924" s="32"/>
      <c r="Y924" s="32"/>
      <c r="Z924" s="32"/>
    </row>
    <row r="925" spans="1:26" ht="12.5" x14ac:dyDescent="0.25">
      <c r="A925" s="32"/>
      <c r="B925" s="32"/>
      <c r="C925" s="32"/>
      <c r="D925" s="32"/>
      <c r="E925" s="32"/>
      <c r="F925" s="31"/>
      <c r="G925" s="32"/>
      <c r="H925" s="32"/>
      <c r="I925" s="32"/>
      <c r="J925" s="32"/>
      <c r="K925" s="32"/>
      <c r="L925" s="32"/>
      <c r="M925" s="32"/>
      <c r="N925" s="32"/>
      <c r="O925" s="32"/>
      <c r="P925" s="32"/>
      <c r="Q925" s="32"/>
      <c r="R925" s="32"/>
      <c r="S925" s="32"/>
      <c r="T925" s="32"/>
      <c r="U925" s="32"/>
      <c r="V925" s="32"/>
      <c r="W925" s="32"/>
      <c r="X925" s="32"/>
      <c r="Y925" s="32"/>
      <c r="Z925" s="32"/>
    </row>
    <row r="926" spans="1:26" ht="12.5" x14ac:dyDescent="0.25">
      <c r="A926" s="32"/>
      <c r="B926" s="32"/>
      <c r="C926" s="32"/>
      <c r="D926" s="32"/>
      <c r="E926" s="32"/>
      <c r="F926" s="31"/>
      <c r="G926" s="32"/>
      <c r="H926" s="32"/>
      <c r="I926" s="32"/>
      <c r="J926" s="32"/>
      <c r="K926" s="32"/>
      <c r="L926" s="32"/>
      <c r="M926" s="32"/>
      <c r="N926" s="32"/>
      <c r="O926" s="32"/>
      <c r="P926" s="32"/>
      <c r="Q926" s="32"/>
      <c r="R926" s="32"/>
      <c r="S926" s="32"/>
      <c r="T926" s="32"/>
      <c r="U926" s="32"/>
      <c r="V926" s="32"/>
      <c r="W926" s="32"/>
      <c r="X926" s="32"/>
      <c r="Y926" s="32"/>
      <c r="Z926" s="32"/>
    </row>
    <row r="927" spans="1:26" ht="12.5" x14ac:dyDescent="0.25">
      <c r="A927" s="32"/>
      <c r="B927" s="32"/>
      <c r="C927" s="32"/>
      <c r="D927" s="32"/>
      <c r="E927" s="32"/>
      <c r="F927" s="31"/>
      <c r="G927" s="32"/>
      <c r="H927" s="32"/>
      <c r="I927" s="32"/>
      <c r="J927" s="32"/>
      <c r="K927" s="32"/>
      <c r="L927" s="32"/>
      <c r="M927" s="32"/>
      <c r="N927" s="32"/>
      <c r="O927" s="32"/>
      <c r="P927" s="32"/>
      <c r="Q927" s="32"/>
      <c r="R927" s="32"/>
      <c r="S927" s="32"/>
      <c r="T927" s="32"/>
      <c r="U927" s="32"/>
      <c r="V927" s="32"/>
      <c r="W927" s="32"/>
      <c r="X927" s="32"/>
      <c r="Y927" s="32"/>
      <c r="Z927" s="32"/>
    </row>
    <row r="928" spans="1:26" ht="12.5" x14ac:dyDescent="0.25">
      <c r="A928" s="32"/>
      <c r="B928" s="32"/>
      <c r="C928" s="32"/>
      <c r="D928" s="32"/>
      <c r="E928" s="32"/>
      <c r="F928" s="31"/>
      <c r="G928" s="32"/>
      <c r="H928" s="32"/>
      <c r="I928" s="32"/>
      <c r="J928" s="32"/>
      <c r="K928" s="32"/>
      <c r="L928" s="32"/>
      <c r="M928" s="32"/>
      <c r="N928" s="32"/>
      <c r="O928" s="32"/>
      <c r="P928" s="32"/>
      <c r="Q928" s="32"/>
      <c r="R928" s="32"/>
      <c r="S928" s="32"/>
      <c r="T928" s="32"/>
      <c r="U928" s="32"/>
      <c r="V928" s="32"/>
      <c r="W928" s="32"/>
      <c r="X928" s="32"/>
      <c r="Y928" s="32"/>
      <c r="Z928" s="32"/>
    </row>
    <row r="929" spans="1:26" ht="12.5" x14ac:dyDescent="0.25">
      <c r="A929" s="32"/>
      <c r="B929" s="32"/>
      <c r="C929" s="32"/>
      <c r="D929" s="32"/>
      <c r="E929" s="32"/>
      <c r="F929" s="31"/>
      <c r="G929" s="32"/>
      <c r="H929" s="32"/>
      <c r="I929" s="32"/>
      <c r="J929" s="32"/>
      <c r="K929" s="32"/>
      <c r="L929" s="32"/>
      <c r="M929" s="32"/>
      <c r="N929" s="32"/>
      <c r="O929" s="32"/>
      <c r="P929" s="32"/>
      <c r="Q929" s="32"/>
      <c r="R929" s="32"/>
      <c r="S929" s="32"/>
      <c r="T929" s="32"/>
      <c r="U929" s="32"/>
      <c r="V929" s="32"/>
      <c r="W929" s="32"/>
      <c r="X929" s="32"/>
      <c r="Y929" s="32"/>
      <c r="Z929" s="32"/>
    </row>
    <row r="930" spans="1:26" ht="12.5" x14ac:dyDescent="0.25">
      <c r="A930" s="32"/>
      <c r="B930" s="32"/>
      <c r="C930" s="32"/>
      <c r="D930" s="32"/>
      <c r="E930" s="32"/>
      <c r="F930" s="31"/>
      <c r="G930" s="32"/>
      <c r="H930" s="32"/>
      <c r="I930" s="32"/>
      <c r="J930" s="32"/>
      <c r="K930" s="32"/>
      <c r="L930" s="32"/>
      <c r="M930" s="32"/>
      <c r="N930" s="32"/>
      <c r="O930" s="32"/>
      <c r="P930" s="32"/>
      <c r="Q930" s="32"/>
      <c r="R930" s="32"/>
      <c r="S930" s="32"/>
      <c r="T930" s="32"/>
      <c r="U930" s="32"/>
      <c r="V930" s="32"/>
      <c r="W930" s="32"/>
      <c r="X930" s="32"/>
      <c r="Y930" s="32"/>
      <c r="Z930" s="32"/>
    </row>
    <row r="931" spans="1:26" ht="12.5" x14ac:dyDescent="0.25">
      <c r="A931" s="32"/>
      <c r="B931" s="32"/>
      <c r="C931" s="32"/>
      <c r="D931" s="32"/>
      <c r="E931" s="32"/>
      <c r="F931" s="31"/>
      <c r="G931" s="32"/>
      <c r="H931" s="32"/>
      <c r="I931" s="32"/>
      <c r="J931" s="32"/>
      <c r="K931" s="32"/>
      <c r="L931" s="32"/>
      <c r="M931" s="32"/>
      <c r="N931" s="32"/>
      <c r="O931" s="32"/>
      <c r="P931" s="32"/>
      <c r="Q931" s="32"/>
      <c r="R931" s="32"/>
      <c r="S931" s="32"/>
      <c r="T931" s="32"/>
      <c r="U931" s="32"/>
      <c r="V931" s="32"/>
      <c r="W931" s="32"/>
      <c r="X931" s="32"/>
      <c r="Y931" s="32"/>
      <c r="Z931" s="32"/>
    </row>
    <row r="932" spans="1:26" ht="12.5" x14ac:dyDescent="0.25">
      <c r="A932" s="32"/>
      <c r="B932" s="32"/>
      <c r="C932" s="32"/>
      <c r="D932" s="32"/>
      <c r="E932" s="32"/>
      <c r="F932" s="31"/>
      <c r="G932" s="32"/>
      <c r="H932" s="32"/>
      <c r="I932" s="32"/>
      <c r="J932" s="32"/>
      <c r="K932" s="32"/>
      <c r="L932" s="32"/>
      <c r="M932" s="32"/>
      <c r="N932" s="32"/>
      <c r="O932" s="32"/>
      <c r="P932" s="32"/>
      <c r="Q932" s="32"/>
      <c r="R932" s="32"/>
      <c r="S932" s="32"/>
      <c r="T932" s="32"/>
      <c r="U932" s="32"/>
      <c r="V932" s="32"/>
      <c r="W932" s="32"/>
      <c r="X932" s="32"/>
      <c r="Y932" s="32"/>
      <c r="Z932" s="32"/>
    </row>
    <row r="933" spans="1:26" ht="12.5" x14ac:dyDescent="0.25">
      <c r="A933" s="32"/>
      <c r="B933" s="32"/>
      <c r="C933" s="32"/>
      <c r="D933" s="32"/>
      <c r="E933" s="32"/>
      <c r="F933" s="31"/>
      <c r="G933" s="32"/>
      <c r="H933" s="32"/>
      <c r="I933" s="32"/>
      <c r="J933" s="32"/>
      <c r="K933" s="32"/>
      <c r="L933" s="32"/>
      <c r="M933" s="32"/>
      <c r="N933" s="32"/>
      <c r="O933" s="32"/>
      <c r="P933" s="32"/>
      <c r="Q933" s="32"/>
      <c r="R933" s="32"/>
      <c r="S933" s="32"/>
      <c r="T933" s="32"/>
      <c r="U933" s="32"/>
      <c r="V933" s="32"/>
      <c r="W933" s="32"/>
      <c r="X933" s="32"/>
      <c r="Y933" s="32"/>
      <c r="Z933" s="32"/>
    </row>
    <row r="934" spans="1:26" ht="12.5" x14ac:dyDescent="0.25">
      <c r="A934" s="32"/>
      <c r="B934" s="32"/>
      <c r="C934" s="32"/>
      <c r="D934" s="32"/>
      <c r="E934" s="32"/>
      <c r="F934" s="31"/>
      <c r="G934" s="32"/>
      <c r="H934" s="32"/>
      <c r="I934" s="32"/>
      <c r="J934" s="32"/>
      <c r="K934" s="32"/>
      <c r="L934" s="32"/>
      <c r="M934" s="32"/>
      <c r="N934" s="32"/>
      <c r="O934" s="32"/>
      <c r="P934" s="32"/>
      <c r="Q934" s="32"/>
      <c r="R934" s="32"/>
      <c r="S934" s="32"/>
      <c r="T934" s="32"/>
      <c r="U934" s="32"/>
      <c r="V934" s="32"/>
      <c r="W934" s="32"/>
      <c r="X934" s="32"/>
      <c r="Y934" s="32"/>
      <c r="Z934" s="32"/>
    </row>
    <row r="935" spans="1:26" ht="12.5" x14ac:dyDescent="0.25">
      <c r="A935" s="32"/>
      <c r="B935" s="32"/>
      <c r="C935" s="32"/>
      <c r="D935" s="32"/>
      <c r="E935" s="32"/>
      <c r="F935" s="31"/>
      <c r="G935" s="32"/>
      <c r="H935" s="32"/>
      <c r="I935" s="32"/>
      <c r="J935" s="32"/>
      <c r="K935" s="32"/>
      <c r="L935" s="32"/>
      <c r="M935" s="32"/>
      <c r="N935" s="32"/>
      <c r="O935" s="32"/>
      <c r="P935" s="32"/>
      <c r="Q935" s="32"/>
      <c r="R935" s="32"/>
      <c r="S935" s="32"/>
      <c r="T935" s="32"/>
      <c r="U935" s="32"/>
      <c r="V935" s="32"/>
      <c r="W935" s="32"/>
      <c r="X935" s="32"/>
      <c r="Y935" s="32"/>
      <c r="Z935" s="32"/>
    </row>
    <row r="936" spans="1:26" ht="12.5" x14ac:dyDescent="0.25">
      <c r="A936" s="32"/>
      <c r="B936" s="32"/>
      <c r="C936" s="32"/>
      <c r="D936" s="32"/>
      <c r="E936" s="32"/>
      <c r="F936" s="31"/>
      <c r="G936" s="32"/>
      <c r="H936" s="32"/>
      <c r="I936" s="32"/>
      <c r="J936" s="32"/>
      <c r="K936" s="32"/>
      <c r="L936" s="32"/>
      <c r="M936" s="32"/>
      <c r="N936" s="32"/>
      <c r="O936" s="32"/>
      <c r="P936" s="32"/>
      <c r="Q936" s="32"/>
      <c r="R936" s="32"/>
      <c r="S936" s="32"/>
      <c r="T936" s="32"/>
      <c r="U936" s="32"/>
      <c r="V936" s="32"/>
      <c r="W936" s="32"/>
      <c r="X936" s="32"/>
      <c r="Y936" s="32"/>
      <c r="Z936" s="32"/>
    </row>
    <row r="937" spans="1:26" ht="12.5" x14ac:dyDescent="0.25">
      <c r="A937" s="32"/>
      <c r="B937" s="32"/>
      <c r="C937" s="32"/>
      <c r="D937" s="32"/>
      <c r="E937" s="32"/>
      <c r="F937" s="31"/>
      <c r="G937" s="32"/>
      <c r="H937" s="32"/>
      <c r="I937" s="32"/>
      <c r="J937" s="32"/>
      <c r="K937" s="32"/>
      <c r="L937" s="32"/>
      <c r="M937" s="32"/>
      <c r="N937" s="32"/>
      <c r="O937" s="32"/>
      <c r="P937" s="32"/>
      <c r="Q937" s="32"/>
      <c r="R937" s="32"/>
      <c r="S937" s="32"/>
      <c r="T937" s="32"/>
      <c r="U937" s="32"/>
      <c r="V937" s="32"/>
      <c r="W937" s="32"/>
      <c r="X937" s="32"/>
      <c r="Y937" s="32"/>
      <c r="Z937" s="32"/>
    </row>
    <row r="938" spans="1:26" ht="12.5" x14ac:dyDescent="0.25">
      <c r="A938" s="32"/>
      <c r="B938" s="32"/>
      <c r="C938" s="32"/>
      <c r="D938" s="32"/>
      <c r="E938" s="32"/>
      <c r="F938" s="31"/>
      <c r="G938" s="32"/>
      <c r="H938" s="32"/>
      <c r="I938" s="32"/>
      <c r="J938" s="32"/>
      <c r="K938" s="32"/>
      <c r="L938" s="32"/>
      <c r="M938" s="32"/>
      <c r="N938" s="32"/>
      <c r="O938" s="32"/>
      <c r="P938" s="32"/>
      <c r="Q938" s="32"/>
      <c r="R938" s="32"/>
      <c r="S938" s="32"/>
      <c r="T938" s="32"/>
      <c r="U938" s="32"/>
      <c r="V938" s="32"/>
      <c r="W938" s="32"/>
      <c r="X938" s="32"/>
      <c r="Y938" s="32"/>
      <c r="Z938" s="32"/>
    </row>
    <row r="939" spans="1:26" ht="12.5" x14ac:dyDescent="0.25">
      <c r="A939" s="32"/>
      <c r="B939" s="32"/>
      <c r="C939" s="32"/>
      <c r="D939" s="32"/>
      <c r="E939" s="32"/>
      <c r="F939" s="31"/>
      <c r="G939" s="32"/>
      <c r="H939" s="32"/>
      <c r="I939" s="32"/>
      <c r="J939" s="32"/>
      <c r="K939" s="32"/>
      <c r="L939" s="32"/>
      <c r="M939" s="32"/>
      <c r="N939" s="32"/>
      <c r="O939" s="32"/>
      <c r="P939" s="32"/>
      <c r="Q939" s="32"/>
      <c r="R939" s="32"/>
      <c r="S939" s="32"/>
      <c r="T939" s="32"/>
      <c r="U939" s="32"/>
      <c r="V939" s="32"/>
      <c r="W939" s="32"/>
      <c r="X939" s="32"/>
      <c r="Y939" s="32"/>
      <c r="Z939" s="32"/>
    </row>
    <row r="940" spans="1:26" ht="12.5" x14ac:dyDescent="0.25">
      <c r="A940" s="32"/>
      <c r="B940" s="32"/>
      <c r="C940" s="32"/>
      <c r="D940" s="32"/>
      <c r="E940" s="32"/>
      <c r="F940" s="31"/>
      <c r="G940" s="32"/>
      <c r="H940" s="32"/>
      <c r="I940" s="32"/>
      <c r="J940" s="32"/>
      <c r="K940" s="32"/>
      <c r="L940" s="32"/>
      <c r="M940" s="32"/>
      <c r="N940" s="32"/>
      <c r="O940" s="32"/>
      <c r="P940" s="32"/>
      <c r="Q940" s="32"/>
      <c r="R940" s="32"/>
      <c r="S940" s="32"/>
      <c r="T940" s="32"/>
      <c r="U940" s="32"/>
      <c r="V940" s="32"/>
      <c r="W940" s="32"/>
      <c r="X940" s="32"/>
      <c r="Y940" s="32"/>
      <c r="Z940" s="32"/>
    </row>
    <row r="941" spans="1:26" ht="12.5" x14ac:dyDescent="0.25">
      <c r="A941" s="32"/>
      <c r="B941" s="32"/>
      <c r="C941" s="32"/>
      <c r="D941" s="32"/>
      <c r="E941" s="32"/>
      <c r="F941" s="31"/>
      <c r="G941" s="32"/>
      <c r="H941" s="32"/>
      <c r="I941" s="32"/>
      <c r="J941" s="32"/>
      <c r="K941" s="32"/>
      <c r="L941" s="32"/>
      <c r="M941" s="32"/>
      <c r="N941" s="32"/>
      <c r="O941" s="32"/>
      <c r="P941" s="32"/>
      <c r="Q941" s="32"/>
      <c r="R941" s="32"/>
      <c r="S941" s="32"/>
      <c r="T941" s="32"/>
      <c r="U941" s="32"/>
      <c r="V941" s="32"/>
      <c r="W941" s="32"/>
      <c r="X941" s="32"/>
      <c r="Y941" s="32"/>
      <c r="Z941" s="32"/>
    </row>
    <row r="942" spans="1:26" ht="12.5" x14ac:dyDescent="0.25">
      <c r="A942" s="32"/>
      <c r="B942" s="32"/>
      <c r="C942" s="32"/>
      <c r="D942" s="32"/>
      <c r="E942" s="32"/>
      <c r="F942" s="31"/>
      <c r="G942" s="32"/>
      <c r="H942" s="32"/>
      <c r="I942" s="32"/>
      <c r="J942" s="32"/>
      <c r="K942" s="32"/>
      <c r="L942" s="32"/>
      <c r="M942" s="32"/>
      <c r="N942" s="32"/>
      <c r="O942" s="32"/>
      <c r="P942" s="32"/>
      <c r="Q942" s="32"/>
      <c r="R942" s="32"/>
      <c r="S942" s="32"/>
      <c r="T942" s="32"/>
      <c r="U942" s="32"/>
      <c r="V942" s="32"/>
      <c r="W942" s="32"/>
      <c r="X942" s="32"/>
      <c r="Y942" s="32"/>
      <c r="Z942" s="32"/>
    </row>
    <row r="943" spans="1:26" ht="12.5" x14ac:dyDescent="0.25">
      <c r="A943" s="32"/>
      <c r="B943" s="32"/>
      <c r="C943" s="32"/>
      <c r="D943" s="32"/>
      <c r="E943" s="32"/>
      <c r="F943" s="31"/>
      <c r="G943" s="32"/>
      <c r="H943" s="32"/>
      <c r="I943" s="32"/>
      <c r="J943" s="32"/>
      <c r="K943" s="32"/>
      <c r="L943" s="32"/>
      <c r="M943" s="32"/>
      <c r="N943" s="32"/>
      <c r="O943" s="32"/>
      <c r="P943" s="32"/>
      <c r="Q943" s="32"/>
      <c r="R943" s="32"/>
      <c r="S943" s="32"/>
      <c r="T943" s="32"/>
      <c r="U943" s="32"/>
      <c r="V943" s="32"/>
      <c r="W943" s="32"/>
      <c r="X943" s="32"/>
      <c r="Y943" s="32"/>
      <c r="Z943" s="32"/>
    </row>
    <row r="944" spans="1:26" ht="12.5" x14ac:dyDescent="0.25">
      <c r="A944" s="32"/>
      <c r="B944" s="32"/>
      <c r="C944" s="32"/>
      <c r="D944" s="32"/>
      <c r="E944" s="32"/>
      <c r="F944" s="31"/>
      <c r="G944" s="32"/>
      <c r="H944" s="32"/>
      <c r="I944" s="32"/>
      <c r="J944" s="32"/>
      <c r="K944" s="32"/>
      <c r="L944" s="32"/>
      <c r="M944" s="32"/>
      <c r="N944" s="32"/>
      <c r="O944" s="32"/>
      <c r="P944" s="32"/>
      <c r="Q944" s="32"/>
      <c r="R944" s="32"/>
      <c r="S944" s="32"/>
      <c r="T944" s="32"/>
      <c r="U944" s="32"/>
      <c r="V944" s="32"/>
      <c r="W944" s="32"/>
      <c r="X944" s="32"/>
      <c r="Y944" s="32"/>
      <c r="Z944" s="32"/>
    </row>
    <row r="945" spans="1:26" ht="12.5" x14ac:dyDescent="0.25">
      <c r="A945" s="32"/>
      <c r="B945" s="32"/>
      <c r="C945" s="32"/>
      <c r="D945" s="32"/>
      <c r="E945" s="32"/>
      <c r="F945" s="31"/>
      <c r="G945" s="32"/>
      <c r="H945" s="32"/>
      <c r="I945" s="32"/>
      <c r="J945" s="32"/>
      <c r="K945" s="32"/>
      <c r="L945" s="32"/>
      <c r="M945" s="32"/>
      <c r="N945" s="32"/>
      <c r="O945" s="32"/>
      <c r="P945" s="32"/>
      <c r="Q945" s="32"/>
      <c r="R945" s="32"/>
      <c r="S945" s="32"/>
      <c r="T945" s="32"/>
      <c r="U945" s="32"/>
      <c r="V945" s="32"/>
      <c r="W945" s="32"/>
      <c r="X945" s="32"/>
      <c r="Y945" s="32"/>
      <c r="Z945" s="32"/>
    </row>
    <row r="946" spans="1:26" ht="12.5" x14ac:dyDescent="0.25">
      <c r="A946" s="32"/>
      <c r="B946" s="32"/>
      <c r="C946" s="32"/>
      <c r="D946" s="32"/>
      <c r="E946" s="32"/>
      <c r="F946" s="31"/>
      <c r="G946" s="32"/>
      <c r="H946" s="32"/>
      <c r="I946" s="32"/>
      <c r="J946" s="32"/>
      <c r="K946" s="32"/>
      <c r="L946" s="32"/>
      <c r="M946" s="32"/>
      <c r="N946" s="32"/>
      <c r="O946" s="32"/>
      <c r="P946" s="32"/>
      <c r="Q946" s="32"/>
      <c r="R946" s="32"/>
      <c r="S946" s="32"/>
      <c r="T946" s="32"/>
      <c r="U946" s="32"/>
      <c r="V946" s="32"/>
      <c r="W946" s="32"/>
      <c r="X946" s="32"/>
      <c r="Y946" s="32"/>
      <c r="Z946" s="32"/>
    </row>
    <row r="947" spans="1:26" ht="12.5" x14ac:dyDescent="0.25">
      <c r="A947" s="32"/>
      <c r="B947" s="32"/>
      <c r="C947" s="32"/>
      <c r="D947" s="32"/>
      <c r="E947" s="32"/>
      <c r="F947" s="31"/>
      <c r="G947" s="32"/>
      <c r="H947" s="32"/>
      <c r="I947" s="32"/>
      <c r="J947" s="32"/>
      <c r="K947" s="32"/>
      <c r="L947" s="32"/>
      <c r="M947" s="32"/>
      <c r="N947" s="32"/>
      <c r="O947" s="32"/>
      <c r="P947" s="32"/>
      <c r="Q947" s="32"/>
      <c r="R947" s="32"/>
      <c r="S947" s="32"/>
      <c r="T947" s="32"/>
      <c r="U947" s="32"/>
      <c r="V947" s="32"/>
      <c r="W947" s="32"/>
      <c r="X947" s="32"/>
      <c r="Y947" s="32"/>
      <c r="Z947" s="32"/>
    </row>
    <row r="948" spans="1:26" ht="12.5" x14ac:dyDescent="0.25">
      <c r="A948" s="32"/>
      <c r="B948" s="32"/>
      <c r="C948" s="32"/>
      <c r="D948" s="32"/>
      <c r="E948" s="32"/>
      <c r="F948" s="31"/>
      <c r="G948" s="32"/>
      <c r="H948" s="32"/>
      <c r="I948" s="32"/>
      <c r="J948" s="32"/>
      <c r="K948" s="32"/>
      <c r="L948" s="32"/>
      <c r="M948" s="32"/>
      <c r="N948" s="32"/>
      <c r="O948" s="32"/>
      <c r="P948" s="32"/>
      <c r="Q948" s="32"/>
      <c r="R948" s="32"/>
      <c r="S948" s="32"/>
      <c r="T948" s="32"/>
      <c r="U948" s="32"/>
      <c r="V948" s="32"/>
      <c r="W948" s="32"/>
      <c r="X948" s="32"/>
      <c r="Y948" s="32"/>
      <c r="Z948" s="32"/>
    </row>
    <row r="949" spans="1:26" ht="12.5" x14ac:dyDescent="0.25">
      <c r="A949" s="32"/>
      <c r="B949" s="32"/>
      <c r="C949" s="32"/>
      <c r="D949" s="32"/>
      <c r="E949" s="32"/>
      <c r="F949" s="31"/>
      <c r="G949" s="32"/>
      <c r="H949" s="32"/>
      <c r="I949" s="32"/>
      <c r="J949" s="32"/>
      <c r="K949" s="32"/>
      <c r="L949" s="32"/>
      <c r="M949" s="32"/>
      <c r="N949" s="32"/>
      <c r="O949" s="32"/>
      <c r="P949" s="32"/>
      <c r="Q949" s="32"/>
      <c r="R949" s="32"/>
      <c r="S949" s="32"/>
      <c r="T949" s="32"/>
      <c r="U949" s="32"/>
      <c r="V949" s="32"/>
      <c r="W949" s="32"/>
      <c r="X949" s="32"/>
      <c r="Y949" s="32"/>
      <c r="Z949" s="32"/>
    </row>
    <row r="950" spans="1:26" ht="12.5" x14ac:dyDescent="0.25">
      <c r="A950" s="32"/>
      <c r="B950" s="32"/>
      <c r="C950" s="32"/>
      <c r="D950" s="32"/>
      <c r="E950" s="32"/>
      <c r="F950" s="31"/>
      <c r="G950" s="32"/>
      <c r="H950" s="32"/>
      <c r="I950" s="32"/>
      <c r="J950" s="32"/>
      <c r="K950" s="32"/>
      <c r="L950" s="32"/>
      <c r="M950" s="32"/>
      <c r="N950" s="32"/>
      <c r="O950" s="32"/>
      <c r="P950" s="32"/>
      <c r="Q950" s="32"/>
      <c r="R950" s="32"/>
      <c r="S950" s="32"/>
      <c r="T950" s="32"/>
      <c r="U950" s="32"/>
      <c r="V950" s="32"/>
      <c r="W950" s="32"/>
      <c r="X950" s="32"/>
      <c r="Y950" s="32"/>
      <c r="Z950" s="32"/>
    </row>
    <row r="951" spans="1:26" ht="12.5" x14ac:dyDescent="0.25">
      <c r="A951" s="32"/>
      <c r="B951" s="32"/>
      <c r="C951" s="32"/>
      <c r="D951" s="32"/>
      <c r="E951" s="32"/>
      <c r="F951" s="31"/>
      <c r="G951" s="32"/>
      <c r="H951" s="32"/>
      <c r="I951" s="32"/>
      <c r="J951" s="32"/>
      <c r="K951" s="32"/>
      <c r="L951" s="32"/>
      <c r="M951" s="32"/>
      <c r="N951" s="32"/>
      <c r="O951" s="32"/>
      <c r="P951" s="32"/>
      <c r="Q951" s="32"/>
      <c r="R951" s="32"/>
      <c r="S951" s="32"/>
      <c r="T951" s="32"/>
      <c r="U951" s="32"/>
      <c r="V951" s="32"/>
      <c r="W951" s="32"/>
      <c r="X951" s="32"/>
      <c r="Y951" s="32"/>
      <c r="Z951" s="32"/>
    </row>
    <row r="952" spans="1:26" ht="12.5" x14ac:dyDescent="0.25">
      <c r="A952" s="32"/>
      <c r="B952" s="32"/>
      <c r="C952" s="32"/>
      <c r="D952" s="32"/>
      <c r="E952" s="32"/>
      <c r="F952" s="31"/>
      <c r="G952" s="32"/>
      <c r="H952" s="32"/>
      <c r="I952" s="32"/>
      <c r="J952" s="32"/>
      <c r="K952" s="32"/>
      <c r="L952" s="32"/>
      <c r="M952" s="32"/>
      <c r="N952" s="32"/>
      <c r="O952" s="32"/>
      <c r="P952" s="32"/>
      <c r="Q952" s="32"/>
      <c r="R952" s="32"/>
      <c r="S952" s="32"/>
      <c r="T952" s="32"/>
      <c r="U952" s="32"/>
      <c r="V952" s="32"/>
      <c r="W952" s="32"/>
      <c r="X952" s="32"/>
      <c r="Y952" s="32"/>
      <c r="Z952" s="32"/>
    </row>
    <row r="953" spans="1:26" ht="12.5" x14ac:dyDescent="0.25">
      <c r="A953" s="32"/>
      <c r="B953" s="32"/>
      <c r="C953" s="32"/>
      <c r="D953" s="32"/>
      <c r="E953" s="32"/>
      <c r="F953" s="31"/>
      <c r="G953" s="32"/>
      <c r="H953" s="32"/>
      <c r="I953" s="32"/>
      <c r="J953" s="32"/>
      <c r="K953" s="32"/>
      <c r="L953" s="32"/>
      <c r="M953" s="32"/>
      <c r="N953" s="32"/>
      <c r="O953" s="32"/>
      <c r="P953" s="32"/>
      <c r="Q953" s="32"/>
      <c r="R953" s="32"/>
      <c r="S953" s="32"/>
      <c r="T953" s="32"/>
      <c r="U953" s="32"/>
      <c r="V953" s="32"/>
      <c r="W953" s="32"/>
      <c r="X953" s="32"/>
      <c r="Y953" s="32"/>
      <c r="Z953" s="32"/>
    </row>
    <row r="954" spans="1:26" ht="12.5" x14ac:dyDescent="0.25">
      <c r="A954" s="32"/>
      <c r="B954" s="32"/>
      <c r="C954" s="32"/>
      <c r="D954" s="32"/>
      <c r="E954" s="32"/>
      <c r="F954" s="31"/>
      <c r="G954" s="32"/>
      <c r="H954" s="32"/>
      <c r="I954" s="32"/>
      <c r="J954" s="32"/>
      <c r="K954" s="32"/>
      <c r="L954" s="32"/>
      <c r="M954" s="32"/>
      <c r="N954" s="32"/>
      <c r="O954" s="32"/>
      <c r="P954" s="32"/>
      <c r="Q954" s="32"/>
      <c r="R954" s="32"/>
      <c r="S954" s="32"/>
      <c r="T954" s="32"/>
      <c r="U954" s="32"/>
      <c r="V954" s="32"/>
      <c r="W954" s="32"/>
      <c r="X954" s="32"/>
      <c r="Y954" s="32"/>
      <c r="Z954" s="32"/>
    </row>
    <row r="955" spans="1:26" ht="12.5" x14ac:dyDescent="0.25">
      <c r="A955" s="32"/>
      <c r="B955" s="32"/>
      <c r="C955" s="32"/>
      <c r="D955" s="32"/>
      <c r="E955" s="32"/>
      <c r="F955" s="31"/>
      <c r="G955" s="32"/>
      <c r="H955" s="32"/>
      <c r="I955" s="32"/>
      <c r="J955" s="32"/>
      <c r="K955" s="32"/>
      <c r="L955" s="32"/>
      <c r="M955" s="32"/>
      <c r="N955" s="32"/>
      <c r="O955" s="32"/>
      <c r="P955" s="32"/>
      <c r="Q955" s="32"/>
      <c r="R955" s="32"/>
      <c r="S955" s="32"/>
      <c r="T955" s="32"/>
      <c r="U955" s="32"/>
      <c r="V955" s="32"/>
      <c r="W955" s="32"/>
      <c r="X955" s="32"/>
      <c r="Y955" s="32"/>
      <c r="Z955" s="32"/>
    </row>
    <row r="956" spans="1:26" ht="12.5" x14ac:dyDescent="0.25">
      <c r="A956" s="32"/>
      <c r="B956" s="32"/>
      <c r="C956" s="32"/>
      <c r="D956" s="32"/>
      <c r="E956" s="32"/>
      <c r="F956" s="31"/>
      <c r="G956" s="32"/>
      <c r="H956" s="32"/>
      <c r="I956" s="32"/>
      <c r="J956" s="32"/>
      <c r="K956" s="32"/>
      <c r="L956" s="32"/>
      <c r="M956" s="32"/>
      <c r="N956" s="32"/>
      <c r="O956" s="32"/>
      <c r="P956" s="32"/>
      <c r="Q956" s="32"/>
      <c r="R956" s="32"/>
      <c r="S956" s="32"/>
      <c r="T956" s="32"/>
      <c r="U956" s="32"/>
      <c r="V956" s="32"/>
      <c r="W956" s="32"/>
      <c r="X956" s="32"/>
      <c r="Y956" s="32"/>
      <c r="Z956" s="32"/>
    </row>
    <row r="957" spans="1:26" ht="12.5" x14ac:dyDescent="0.25">
      <c r="A957" s="32"/>
      <c r="B957" s="32"/>
      <c r="C957" s="32"/>
      <c r="D957" s="32"/>
      <c r="E957" s="32"/>
      <c r="F957" s="31"/>
      <c r="G957" s="32"/>
      <c r="H957" s="32"/>
      <c r="I957" s="32"/>
      <c r="J957" s="32"/>
      <c r="K957" s="32"/>
      <c r="L957" s="32"/>
      <c r="M957" s="32"/>
      <c r="N957" s="32"/>
      <c r="O957" s="32"/>
      <c r="P957" s="32"/>
      <c r="Q957" s="32"/>
      <c r="R957" s="32"/>
      <c r="S957" s="32"/>
      <c r="T957" s="32"/>
      <c r="U957" s="32"/>
      <c r="V957" s="32"/>
      <c r="W957" s="32"/>
      <c r="X957" s="32"/>
      <c r="Y957" s="32"/>
      <c r="Z957" s="32"/>
    </row>
    <row r="958" spans="1:26" ht="12.5" x14ac:dyDescent="0.25">
      <c r="A958" s="32"/>
      <c r="B958" s="32"/>
      <c r="C958" s="32"/>
      <c r="D958" s="32"/>
      <c r="E958" s="32"/>
      <c r="F958" s="31"/>
      <c r="G958" s="32"/>
      <c r="H958" s="32"/>
      <c r="I958" s="32"/>
      <c r="J958" s="32"/>
      <c r="K958" s="32"/>
      <c r="L958" s="32"/>
      <c r="M958" s="32"/>
      <c r="N958" s="32"/>
      <c r="O958" s="32"/>
      <c r="P958" s="32"/>
      <c r="Q958" s="32"/>
      <c r="R958" s="32"/>
      <c r="S958" s="32"/>
      <c r="T958" s="32"/>
      <c r="U958" s="32"/>
      <c r="V958" s="32"/>
      <c r="W958" s="32"/>
      <c r="X958" s="32"/>
      <c r="Y958" s="32"/>
      <c r="Z958" s="32"/>
    </row>
    <row r="959" spans="1:26" ht="12.5" x14ac:dyDescent="0.25">
      <c r="A959" s="32"/>
      <c r="B959" s="32"/>
      <c r="C959" s="32"/>
      <c r="D959" s="32"/>
      <c r="E959" s="32"/>
      <c r="F959" s="31"/>
      <c r="G959" s="32"/>
      <c r="H959" s="32"/>
      <c r="I959" s="32"/>
      <c r="J959" s="32"/>
      <c r="K959" s="32"/>
      <c r="L959" s="32"/>
      <c r="M959" s="32"/>
      <c r="N959" s="32"/>
      <c r="O959" s="32"/>
      <c r="P959" s="32"/>
      <c r="Q959" s="32"/>
      <c r="R959" s="32"/>
      <c r="S959" s="32"/>
      <c r="T959" s="32"/>
      <c r="U959" s="32"/>
      <c r="V959" s="32"/>
      <c r="W959" s="32"/>
      <c r="X959" s="32"/>
      <c r="Y959" s="32"/>
      <c r="Z959" s="32"/>
    </row>
    <row r="960" spans="1:26" ht="12.5" x14ac:dyDescent="0.25">
      <c r="A960" s="32"/>
      <c r="B960" s="32"/>
      <c r="C960" s="32"/>
      <c r="D960" s="32"/>
      <c r="E960" s="32"/>
      <c r="F960" s="31"/>
      <c r="G960" s="32"/>
      <c r="H960" s="32"/>
      <c r="I960" s="32"/>
      <c r="J960" s="32"/>
      <c r="K960" s="32"/>
      <c r="L960" s="32"/>
      <c r="M960" s="32"/>
      <c r="N960" s="32"/>
      <c r="O960" s="32"/>
      <c r="P960" s="32"/>
      <c r="Q960" s="32"/>
      <c r="R960" s="32"/>
      <c r="S960" s="32"/>
      <c r="T960" s="32"/>
      <c r="U960" s="32"/>
      <c r="V960" s="32"/>
      <c r="W960" s="32"/>
      <c r="X960" s="32"/>
      <c r="Y960" s="32"/>
      <c r="Z960" s="32"/>
    </row>
    <row r="961" spans="1:26" ht="12.5" x14ac:dyDescent="0.25">
      <c r="A961" s="32"/>
      <c r="B961" s="32"/>
      <c r="C961" s="32"/>
      <c r="D961" s="32"/>
      <c r="E961" s="32"/>
      <c r="F961" s="31"/>
      <c r="G961" s="32"/>
      <c r="H961" s="32"/>
      <c r="I961" s="32"/>
      <c r="J961" s="32"/>
      <c r="K961" s="32"/>
      <c r="L961" s="32"/>
      <c r="M961" s="32"/>
      <c r="N961" s="32"/>
      <c r="O961" s="32"/>
      <c r="P961" s="32"/>
      <c r="Q961" s="32"/>
      <c r="R961" s="32"/>
      <c r="S961" s="32"/>
      <c r="T961" s="32"/>
      <c r="U961" s="32"/>
      <c r="V961" s="32"/>
      <c r="W961" s="32"/>
      <c r="X961" s="32"/>
      <c r="Y961" s="32"/>
      <c r="Z961" s="32"/>
    </row>
    <row r="962" spans="1:26" ht="12.5" x14ac:dyDescent="0.25">
      <c r="A962" s="32"/>
      <c r="B962" s="32"/>
      <c r="C962" s="32"/>
      <c r="D962" s="32"/>
      <c r="E962" s="32"/>
      <c r="F962" s="31"/>
      <c r="G962" s="32"/>
      <c r="H962" s="32"/>
      <c r="I962" s="32"/>
      <c r="J962" s="32"/>
      <c r="K962" s="32"/>
      <c r="L962" s="32"/>
      <c r="M962" s="32"/>
      <c r="N962" s="32"/>
      <c r="O962" s="32"/>
      <c r="P962" s="32"/>
      <c r="Q962" s="32"/>
      <c r="R962" s="32"/>
      <c r="S962" s="32"/>
      <c r="T962" s="32"/>
      <c r="U962" s="32"/>
      <c r="V962" s="32"/>
      <c r="W962" s="32"/>
      <c r="X962" s="32"/>
      <c r="Y962" s="32"/>
      <c r="Z962" s="32"/>
    </row>
    <row r="963" spans="1:26" ht="12.5" x14ac:dyDescent="0.25">
      <c r="A963" s="32"/>
      <c r="B963" s="32"/>
      <c r="C963" s="32"/>
      <c r="D963" s="32"/>
      <c r="E963" s="32"/>
      <c r="F963" s="31"/>
      <c r="G963" s="32"/>
      <c r="H963" s="32"/>
      <c r="I963" s="32"/>
      <c r="J963" s="32"/>
      <c r="K963" s="32"/>
      <c r="L963" s="32"/>
      <c r="M963" s="32"/>
      <c r="N963" s="32"/>
      <c r="O963" s="32"/>
      <c r="P963" s="32"/>
      <c r="Q963" s="32"/>
      <c r="R963" s="32"/>
      <c r="S963" s="32"/>
      <c r="T963" s="32"/>
      <c r="U963" s="32"/>
      <c r="V963" s="32"/>
      <c r="W963" s="32"/>
      <c r="X963" s="32"/>
      <c r="Y963" s="32"/>
      <c r="Z963" s="32"/>
    </row>
    <row r="964" spans="1:26" ht="12.5" x14ac:dyDescent="0.25">
      <c r="A964" s="32"/>
      <c r="B964" s="32"/>
      <c r="C964" s="32"/>
      <c r="D964" s="32"/>
      <c r="E964" s="32"/>
      <c r="F964" s="31"/>
      <c r="G964" s="32"/>
      <c r="H964" s="32"/>
      <c r="I964" s="32"/>
      <c r="J964" s="32"/>
      <c r="K964" s="32"/>
      <c r="L964" s="32"/>
      <c r="M964" s="32"/>
      <c r="N964" s="32"/>
      <c r="O964" s="32"/>
      <c r="P964" s="32"/>
      <c r="Q964" s="32"/>
      <c r="R964" s="32"/>
      <c r="S964" s="32"/>
      <c r="T964" s="32"/>
      <c r="U964" s="32"/>
      <c r="V964" s="32"/>
      <c r="W964" s="32"/>
      <c r="X964" s="32"/>
      <c r="Y964" s="32"/>
      <c r="Z964" s="32"/>
    </row>
    <row r="965" spans="1:26" ht="12.5" x14ac:dyDescent="0.25">
      <c r="A965" s="32"/>
      <c r="B965" s="32"/>
      <c r="C965" s="32"/>
      <c r="D965" s="32"/>
      <c r="E965" s="32"/>
      <c r="F965" s="31"/>
      <c r="G965" s="32"/>
      <c r="H965" s="32"/>
      <c r="I965" s="32"/>
      <c r="J965" s="32"/>
      <c r="K965" s="32"/>
      <c r="L965" s="32"/>
      <c r="M965" s="32"/>
      <c r="N965" s="32"/>
      <c r="O965" s="32"/>
      <c r="P965" s="32"/>
      <c r="Q965" s="32"/>
      <c r="R965" s="32"/>
      <c r="S965" s="32"/>
      <c r="T965" s="32"/>
      <c r="U965" s="32"/>
      <c r="V965" s="32"/>
      <c r="W965" s="32"/>
      <c r="X965" s="32"/>
      <c r="Y965" s="32"/>
      <c r="Z965" s="32"/>
    </row>
    <row r="966" spans="1:26" ht="12.5" x14ac:dyDescent="0.25">
      <c r="A966" s="32"/>
      <c r="B966" s="32"/>
      <c r="C966" s="32"/>
      <c r="D966" s="32"/>
      <c r="E966" s="32"/>
      <c r="F966" s="31"/>
      <c r="G966" s="32"/>
      <c r="H966" s="32"/>
      <c r="I966" s="32"/>
      <c r="J966" s="32"/>
      <c r="K966" s="32"/>
      <c r="L966" s="32"/>
      <c r="M966" s="32"/>
      <c r="N966" s="32"/>
      <c r="O966" s="32"/>
      <c r="P966" s="32"/>
      <c r="Q966" s="32"/>
      <c r="R966" s="32"/>
      <c r="S966" s="32"/>
      <c r="T966" s="32"/>
      <c r="U966" s="32"/>
      <c r="V966" s="32"/>
      <c r="W966" s="32"/>
      <c r="X966" s="32"/>
      <c r="Y966" s="32"/>
      <c r="Z966" s="32"/>
    </row>
    <row r="967" spans="1:26" ht="12.5" x14ac:dyDescent="0.25">
      <c r="A967" s="32"/>
      <c r="B967" s="32"/>
      <c r="C967" s="32"/>
      <c r="D967" s="32"/>
      <c r="E967" s="32"/>
      <c r="F967" s="31"/>
      <c r="G967" s="32"/>
      <c r="H967" s="32"/>
      <c r="I967" s="32"/>
      <c r="J967" s="32"/>
      <c r="K967" s="32"/>
      <c r="L967" s="32"/>
      <c r="M967" s="32"/>
      <c r="N967" s="32"/>
      <c r="O967" s="32"/>
      <c r="P967" s="32"/>
      <c r="Q967" s="32"/>
      <c r="R967" s="32"/>
      <c r="S967" s="32"/>
      <c r="T967" s="32"/>
      <c r="U967" s="32"/>
      <c r="V967" s="32"/>
      <c r="W967" s="32"/>
      <c r="X967" s="32"/>
      <c r="Y967" s="32"/>
      <c r="Z967" s="32"/>
    </row>
    <row r="968" spans="1:26" ht="12.5" x14ac:dyDescent="0.25">
      <c r="A968" s="32"/>
      <c r="B968" s="32"/>
      <c r="C968" s="32"/>
      <c r="D968" s="32"/>
      <c r="E968" s="32"/>
      <c r="F968" s="31"/>
      <c r="G968" s="32"/>
      <c r="H968" s="32"/>
      <c r="I968" s="32"/>
      <c r="J968" s="32"/>
      <c r="K968" s="32"/>
      <c r="L968" s="32"/>
      <c r="M968" s="32"/>
      <c r="N968" s="32"/>
      <c r="O968" s="32"/>
      <c r="P968" s="32"/>
      <c r="Q968" s="32"/>
      <c r="R968" s="32"/>
      <c r="S968" s="32"/>
      <c r="T968" s="32"/>
      <c r="U968" s="32"/>
      <c r="V968" s="32"/>
      <c r="W968" s="32"/>
      <c r="X968" s="32"/>
      <c r="Y968" s="32"/>
      <c r="Z968" s="32"/>
    </row>
    <row r="969" spans="1:26" ht="12.5" x14ac:dyDescent="0.25">
      <c r="A969" s="32"/>
      <c r="B969" s="32"/>
      <c r="C969" s="32"/>
      <c r="D969" s="32"/>
      <c r="E969" s="32"/>
      <c r="F969" s="31"/>
      <c r="G969" s="32"/>
      <c r="H969" s="32"/>
      <c r="I969" s="32"/>
      <c r="J969" s="32"/>
      <c r="K969" s="32"/>
      <c r="L969" s="32"/>
      <c r="M969" s="32"/>
      <c r="N969" s="32"/>
      <c r="O969" s="32"/>
      <c r="P969" s="32"/>
      <c r="Q969" s="32"/>
      <c r="R969" s="32"/>
      <c r="S969" s="32"/>
      <c r="T969" s="32"/>
      <c r="U969" s="32"/>
      <c r="V969" s="32"/>
      <c r="W969" s="32"/>
      <c r="X969" s="32"/>
      <c r="Y969" s="32"/>
      <c r="Z969" s="32"/>
    </row>
    <row r="970" spans="1:26" ht="12.5" x14ac:dyDescent="0.25">
      <c r="A970" s="32"/>
      <c r="B970" s="32"/>
      <c r="C970" s="32"/>
      <c r="D970" s="32"/>
      <c r="E970" s="32"/>
      <c r="F970" s="31"/>
      <c r="G970" s="32"/>
      <c r="H970" s="32"/>
      <c r="I970" s="32"/>
      <c r="J970" s="32"/>
      <c r="K970" s="32"/>
      <c r="L970" s="32"/>
      <c r="M970" s="32"/>
      <c r="N970" s="32"/>
      <c r="O970" s="32"/>
      <c r="P970" s="32"/>
      <c r="Q970" s="32"/>
      <c r="R970" s="32"/>
      <c r="S970" s="32"/>
      <c r="T970" s="32"/>
      <c r="U970" s="32"/>
      <c r="V970" s="32"/>
      <c r="W970" s="32"/>
      <c r="X970" s="32"/>
      <c r="Y970" s="32"/>
      <c r="Z970" s="32"/>
    </row>
    <row r="971" spans="1:26" ht="12.5" x14ac:dyDescent="0.25">
      <c r="A971" s="32"/>
      <c r="B971" s="32"/>
      <c r="C971" s="32"/>
      <c r="D971" s="32"/>
      <c r="E971" s="32"/>
      <c r="F971" s="31"/>
      <c r="G971" s="32"/>
      <c r="H971" s="32"/>
      <c r="I971" s="32"/>
      <c r="J971" s="32"/>
      <c r="K971" s="32"/>
      <c r="L971" s="32"/>
      <c r="M971" s="32"/>
      <c r="N971" s="32"/>
      <c r="O971" s="32"/>
      <c r="P971" s="32"/>
      <c r="Q971" s="32"/>
      <c r="R971" s="32"/>
      <c r="S971" s="32"/>
      <c r="T971" s="32"/>
      <c r="U971" s="32"/>
      <c r="V971" s="32"/>
      <c r="W971" s="32"/>
      <c r="X971" s="32"/>
      <c r="Y971" s="32"/>
      <c r="Z971" s="32"/>
    </row>
    <row r="972" spans="1:26" ht="12.5" x14ac:dyDescent="0.25">
      <c r="A972" s="32"/>
      <c r="B972" s="32"/>
      <c r="C972" s="32"/>
      <c r="D972" s="32"/>
      <c r="E972" s="32"/>
      <c r="F972" s="31"/>
      <c r="G972" s="32"/>
      <c r="H972" s="32"/>
      <c r="I972" s="32"/>
      <c r="J972" s="32"/>
      <c r="K972" s="32"/>
      <c r="L972" s="32"/>
      <c r="M972" s="32"/>
      <c r="N972" s="32"/>
      <c r="O972" s="32"/>
      <c r="P972" s="32"/>
      <c r="Q972" s="32"/>
      <c r="R972" s="32"/>
      <c r="S972" s="32"/>
      <c r="T972" s="32"/>
      <c r="U972" s="32"/>
      <c r="V972" s="32"/>
      <c r="W972" s="32"/>
      <c r="X972" s="32"/>
      <c r="Y972" s="32"/>
      <c r="Z972" s="32"/>
    </row>
    <row r="973" spans="1:26" ht="12.5" x14ac:dyDescent="0.25">
      <c r="A973" s="32"/>
      <c r="B973" s="32"/>
      <c r="C973" s="32"/>
      <c r="D973" s="32"/>
      <c r="E973" s="32"/>
      <c r="F973" s="31"/>
      <c r="G973" s="32"/>
      <c r="H973" s="32"/>
      <c r="I973" s="32"/>
      <c r="J973" s="32"/>
      <c r="K973" s="32"/>
      <c r="L973" s="32"/>
      <c r="M973" s="32"/>
      <c r="N973" s="32"/>
      <c r="O973" s="32"/>
      <c r="P973" s="32"/>
      <c r="Q973" s="32"/>
      <c r="R973" s="32"/>
      <c r="S973" s="32"/>
      <c r="T973" s="32"/>
      <c r="U973" s="32"/>
      <c r="V973" s="32"/>
      <c r="W973" s="32"/>
      <c r="X973" s="32"/>
      <c r="Y973" s="32"/>
      <c r="Z973" s="32"/>
    </row>
    <row r="974" spans="1:26" ht="12.5" x14ac:dyDescent="0.25">
      <c r="A974" s="32"/>
      <c r="B974" s="32"/>
      <c r="C974" s="32"/>
      <c r="D974" s="32"/>
      <c r="E974" s="32"/>
      <c r="F974" s="31"/>
      <c r="G974" s="32"/>
      <c r="H974" s="32"/>
      <c r="I974" s="32"/>
      <c r="J974" s="32"/>
      <c r="K974" s="32"/>
      <c r="L974" s="32"/>
      <c r="M974" s="32"/>
      <c r="N974" s="32"/>
      <c r="O974" s="32"/>
      <c r="P974" s="32"/>
      <c r="Q974" s="32"/>
      <c r="R974" s="32"/>
      <c r="S974" s="32"/>
      <c r="T974" s="32"/>
      <c r="U974" s="32"/>
      <c r="V974" s="32"/>
      <c r="W974" s="32"/>
      <c r="X974" s="32"/>
      <c r="Y974" s="32"/>
      <c r="Z974" s="32"/>
    </row>
    <row r="975" spans="1:26" ht="12.5" x14ac:dyDescent="0.25">
      <c r="A975" s="32"/>
      <c r="B975" s="32"/>
      <c r="C975" s="32"/>
      <c r="D975" s="32"/>
      <c r="E975" s="32"/>
      <c r="F975" s="31"/>
      <c r="G975" s="32"/>
      <c r="H975" s="32"/>
      <c r="I975" s="32"/>
      <c r="J975" s="32"/>
      <c r="K975" s="32"/>
      <c r="L975" s="32"/>
      <c r="M975" s="32"/>
      <c r="N975" s="32"/>
      <c r="O975" s="32"/>
      <c r="P975" s="32"/>
      <c r="Q975" s="32"/>
      <c r="R975" s="32"/>
      <c r="S975" s="32"/>
      <c r="T975" s="32"/>
      <c r="U975" s="32"/>
      <c r="V975" s="32"/>
      <c r="W975" s="32"/>
      <c r="X975" s="32"/>
      <c r="Y975" s="32"/>
      <c r="Z975" s="32"/>
    </row>
    <row r="976" spans="1:26" ht="12.5" x14ac:dyDescent="0.25">
      <c r="A976" s="32"/>
      <c r="B976" s="32"/>
      <c r="C976" s="32"/>
      <c r="D976" s="32"/>
      <c r="E976" s="32"/>
      <c r="F976" s="31"/>
      <c r="G976" s="32"/>
      <c r="H976" s="32"/>
      <c r="I976" s="32"/>
      <c r="J976" s="32"/>
      <c r="K976" s="32"/>
      <c r="L976" s="32"/>
      <c r="M976" s="32"/>
      <c r="N976" s="32"/>
      <c r="O976" s="32"/>
      <c r="P976" s="32"/>
      <c r="Q976" s="32"/>
      <c r="R976" s="32"/>
      <c r="S976" s="32"/>
      <c r="T976" s="32"/>
      <c r="U976" s="32"/>
      <c r="V976" s="32"/>
      <c r="W976" s="32"/>
      <c r="X976" s="32"/>
      <c r="Y976" s="32"/>
      <c r="Z976" s="32"/>
    </row>
    <row r="977" spans="1:26" ht="12.5" x14ac:dyDescent="0.25">
      <c r="A977" s="32"/>
      <c r="B977" s="32"/>
      <c r="C977" s="32"/>
      <c r="D977" s="32"/>
      <c r="E977" s="32"/>
      <c r="F977" s="31"/>
      <c r="G977" s="32"/>
      <c r="H977" s="32"/>
      <c r="I977" s="32"/>
      <c r="J977" s="32"/>
      <c r="K977" s="32"/>
      <c r="L977" s="32"/>
      <c r="M977" s="32"/>
      <c r="N977" s="32"/>
      <c r="O977" s="32"/>
      <c r="P977" s="32"/>
      <c r="Q977" s="32"/>
      <c r="R977" s="32"/>
      <c r="S977" s="32"/>
      <c r="T977" s="32"/>
      <c r="U977" s="32"/>
      <c r="V977" s="32"/>
      <c r="W977" s="32"/>
      <c r="X977" s="32"/>
      <c r="Y977" s="32"/>
      <c r="Z977" s="32"/>
    </row>
    <row r="978" spans="1:26" ht="12.5" x14ac:dyDescent="0.25">
      <c r="A978" s="32"/>
      <c r="B978" s="32"/>
      <c r="C978" s="32"/>
      <c r="D978" s="32"/>
      <c r="E978" s="32"/>
      <c r="F978" s="31"/>
      <c r="G978" s="32"/>
      <c r="H978" s="32"/>
      <c r="I978" s="32"/>
      <c r="J978" s="32"/>
      <c r="K978" s="32"/>
      <c r="L978" s="32"/>
      <c r="M978" s="32"/>
      <c r="N978" s="32"/>
      <c r="O978" s="32"/>
      <c r="P978" s="32"/>
      <c r="Q978" s="32"/>
      <c r="R978" s="32"/>
      <c r="S978" s="32"/>
      <c r="T978" s="32"/>
      <c r="U978" s="32"/>
      <c r="V978" s="32"/>
      <c r="W978" s="32"/>
      <c r="X978" s="32"/>
      <c r="Y978" s="32"/>
      <c r="Z978" s="32"/>
    </row>
    <row r="979" spans="1:26" ht="12.5" x14ac:dyDescent="0.25">
      <c r="A979" s="32"/>
      <c r="B979" s="32"/>
      <c r="C979" s="32"/>
      <c r="D979" s="32"/>
      <c r="E979" s="32"/>
      <c r="F979" s="31"/>
      <c r="G979" s="32"/>
      <c r="H979" s="32"/>
      <c r="I979" s="32"/>
      <c r="J979" s="32"/>
      <c r="K979" s="32"/>
      <c r="L979" s="32"/>
      <c r="M979" s="32"/>
      <c r="N979" s="32"/>
      <c r="O979" s="32"/>
      <c r="P979" s="32"/>
      <c r="Q979" s="32"/>
      <c r="R979" s="32"/>
      <c r="S979" s="32"/>
      <c r="T979" s="32"/>
      <c r="U979" s="32"/>
      <c r="V979" s="32"/>
      <c r="W979" s="32"/>
      <c r="X979" s="32"/>
      <c r="Y979" s="32"/>
      <c r="Z979" s="32"/>
    </row>
    <row r="980" spans="1:26" ht="12.5" x14ac:dyDescent="0.25">
      <c r="A980" s="32"/>
      <c r="B980" s="32"/>
      <c r="C980" s="32"/>
      <c r="D980" s="32"/>
      <c r="E980" s="32"/>
      <c r="F980" s="31"/>
      <c r="G980" s="32"/>
      <c r="H980" s="32"/>
      <c r="I980" s="32"/>
      <c r="J980" s="32"/>
      <c r="K980" s="32"/>
      <c r="L980" s="32"/>
      <c r="M980" s="32"/>
      <c r="N980" s="32"/>
      <c r="O980" s="32"/>
      <c r="P980" s="32"/>
      <c r="Q980" s="32"/>
      <c r="R980" s="32"/>
      <c r="S980" s="32"/>
      <c r="T980" s="32"/>
      <c r="U980" s="32"/>
      <c r="V980" s="32"/>
      <c r="W980" s="32"/>
      <c r="X980" s="32"/>
      <c r="Y980" s="32"/>
      <c r="Z980" s="32"/>
    </row>
    <row r="981" spans="1:26" ht="12.5" x14ac:dyDescent="0.25">
      <c r="A981" s="32"/>
      <c r="B981" s="32"/>
      <c r="C981" s="32"/>
      <c r="D981" s="32"/>
      <c r="E981" s="32"/>
      <c r="F981" s="31"/>
      <c r="G981" s="32"/>
      <c r="H981" s="32"/>
      <c r="I981" s="32"/>
      <c r="J981" s="32"/>
      <c r="K981" s="32"/>
      <c r="L981" s="32"/>
      <c r="M981" s="32"/>
      <c r="N981" s="32"/>
      <c r="O981" s="32"/>
      <c r="P981" s="32"/>
      <c r="Q981" s="32"/>
      <c r="R981" s="32"/>
      <c r="S981" s="32"/>
      <c r="T981" s="32"/>
      <c r="U981" s="32"/>
      <c r="V981" s="32"/>
      <c r="W981" s="32"/>
      <c r="X981" s="32"/>
      <c r="Y981" s="32"/>
      <c r="Z981" s="32"/>
    </row>
    <row r="982" spans="1:26" ht="12.5" x14ac:dyDescent="0.25">
      <c r="A982" s="32"/>
      <c r="B982" s="32"/>
      <c r="C982" s="32"/>
      <c r="D982" s="32"/>
      <c r="E982" s="32"/>
      <c r="F982" s="31"/>
      <c r="G982" s="32"/>
      <c r="H982" s="32"/>
      <c r="I982" s="32"/>
      <c r="J982" s="32"/>
      <c r="K982" s="32"/>
      <c r="L982" s="32"/>
      <c r="M982" s="32"/>
      <c r="N982" s="32"/>
      <c r="O982" s="32"/>
      <c r="P982" s="32"/>
      <c r="Q982" s="32"/>
      <c r="R982" s="32"/>
      <c r="S982" s="32"/>
      <c r="T982" s="32"/>
      <c r="U982" s="32"/>
      <c r="V982" s="32"/>
      <c r="W982" s="32"/>
      <c r="X982" s="32"/>
      <c r="Y982" s="32"/>
      <c r="Z982" s="32"/>
    </row>
    <row r="983" spans="1:26" ht="12.5" x14ac:dyDescent="0.25">
      <c r="A983" s="32"/>
      <c r="B983" s="32"/>
      <c r="C983" s="32"/>
      <c r="D983" s="32"/>
      <c r="E983" s="32"/>
      <c r="F983" s="31"/>
      <c r="G983" s="32"/>
      <c r="H983" s="32"/>
      <c r="I983" s="32"/>
      <c r="J983" s="32"/>
      <c r="K983" s="32"/>
      <c r="L983" s="32"/>
      <c r="M983" s="32"/>
      <c r="N983" s="32"/>
      <c r="O983" s="32"/>
      <c r="P983" s="32"/>
      <c r="Q983" s="32"/>
      <c r="R983" s="32"/>
      <c r="S983" s="32"/>
      <c r="T983" s="32"/>
      <c r="U983" s="32"/>
      <c r="V983" s="32"/>
      <c r="W983" s="32"/>
      <c r="X983" s="32"/>
      <c r="Y983" s="32"/>
      <c r="Z983" s="32"/>
    </row>
    <row r="984" spans="1:26" ht="12.5" x14ac:dyDescent="0.25">
      <c r="A984" s="32"/>
      <c r="B984" s="32"/>
      <c r="C984" s="32"/>
      <c r="D984" s="32"/>
      <c r="E984" s="32"/>
      <c r="F984" s="31"/>
      <c r="G984" s="32"/>
      <c r="H984" s="32"/>
      <c r="I984" s="32"/>
      <c r="J984" s="32"/>
      <c r="K984" s="32"/>
      <c r="L984" s="32"/>
      <c r="M984" s="32"/>
      <c r="N984" s="32"/>
      <c r="O984" s="32"/>
      <c r="P984" s="32"/>
      <c r="Q984" s="32"/>
      <c r="R984" s="32"/>
      <c r="S984" s="32"/>
      <c r="T984" s="32"/>
      <c r="U984" s="32"/>
      <c r="V984" s="32"/>
      <c r="W984" s="32"/>
      <c r="X984" s="32"/>
      <c r="Y984" s="32"/>
      <c r="Z984" s="32"/>
    </row>
    <row r="985" spans="1:26" ht="12.5" x14ac:dyDescent="0.25">
      <c r="A985" s="32"/>
      <c r="B985" s="32"/>
      <c r="C985" s="32"/>
      <c r="D985" s="32"/>
      <c r="E985" s="32"/>
      <c r="F985" s="31"/>
      <c r="G985" s="32"/>
      <c r="H985" s="32"/>
      <c r="I985" s="32"/>
      <c r="J985" s="32"/>
      <c r="K985" s="32"/>
      <c r="L985" s="32"/>
      <c r="M985" s="32"/>
      <c r="N985" s="32"/>
      <c r="O985" s="32"/>
      <c r="P985" s="32"/>
      <c r="Q985" s="32"/>
      <c r="R985" s="32"/>
      <c r="S985" s="32"/>
      <c r="T985" s="32"/>
      <c r="U985" s="32"/>
      <c r="V985" s="32"/>
      <c r="W985" s="32"/>
      <c r="X985" s="32"/>
      <c r="Y985" s="32"/>
      <c r="Z985" s="32"/>
    </row>
    <row r="986" spans="1:26" ht="12.5" x14ac:dyDescent="0.25">
      <c r="A986" s="32"/>
      <c r="B986" s="32"/>
      <c r="C986" s="32"/>
      <c r="D986" s="32"/>
      <c r="E986" s="32"/>
      <c r="F986" s="31"/>
      <c r="G986" s="32"/>
      <c r="H986" s="32"/>
      <c r="I986" s="32"/>
      <c r="J986" s="32"/>
      <c r="K986" s="32"/>
      <c r="L986" s="32"/>
      <c r="M986" s="32"/>
      <c r="N986" s="32"/>
      <c r="O986" s="32"/>
      <c r="P986" s="32"/>
      <c r="Q986" s="32"/>
      <c r="R986" s="32"/>
      <c r="S986" s="32"/>
      <c r="T986" s="32"/>
      <c r="U986" s="32"/>
      <c r="V986" s="32"/>
      <c r="W986" s="32"/>
      <c r="X986" s="32"/>
      <c r="Y986" s="32"/>
      <c r="Z986" s="32"/>
    </row>
    <row r="987" spans="1:26" ht="12.5" x14ac:dyDescent="0.25">
      <c r="A987" s="32"/>
      <c r="B987" s="32"/>
      <c r="C987" s="32"/>
      <c r="D987" s="32"/>
      <c r="E987" s="32"/>
      <c r="F987" s="31"/>
      <c r="G987" s="32"/>
      <c r="H987" s="32"/>
      <c r="I987" s="32"/>
      <c r="J987" s="32"/>
      <c r="K987" s="32"/>
      <c r="L987" s="32"/>
      <c r="M987" s="32"/>
      <c r="N987" s="32"/>
      <c r="O987" s="32"/>
      <c r="P987" s="32"/>
      <c r="Q987" s="32"/>
      <c r="R987" s="32"/>
      <c r="S987" s="32"/>
      <c r="T987" s="32"/>
      <c r="U987" s="32"/>
      <c r="V987" s="32"/>
      <c r="W987" s="32"/>
      <c r="X987" s="32"/>
      <c r="Y987" s="32"/>
      <c r="Z987" s="32"/>
    </row>
    <row r="988" spans="1:26" ht="12.5" x14ac:dyDescent="0.25">
      <c r="A988" s="32"/>
      <c r="B988" s="32"/>
      <c r="C988" s="32"/>
      <c r="D988" s="32"/>
      <c r="E988" s="32"/>
      <c r="F988" s="31"/>
      <c r="G988" s="32"/>
      <c r="H988" s="32"/>
      <c r="I988" s="32"/>
      <c r="J988" s="32"/>
      <c r="K988" s="32"/>
      <c r="L988" s="32"/>
      <c r="M988" s="32"/>
      <c r="N988" s="32"/>
      <c r="O988" s="32"/>
      <c r="P988" s="32"/>
      <c r="Q988" s="32"/>
      <c r="R988" s="32"/>
      <c r="S988" s="32"/>
      <c r="T988" s="32"/>
      <c r="U988" s="32"/>
      <c r="V988" s="32"/>
      <c r="W988" s="32"/>
      <c r="X988" s="32"/>
      <c r="Y988" s="32"/>
      <c r="Z988" s="32"/>
    </row>
    <row r="989" spans="1:26" ht="12.5" x14ac:dyDescent="0.25">
      <c r="A989" s="32"/>
      <c r="B989" s="32"/>
      <c r="C989" s="32"/>
      <c r="D989" s="32"/>
      <c r="E989" s="32"/>
      <c r="F989" s="31"/>
      <c r="G989" s="32"/>
      <c r="H989" s="32"/>
      <c r="I989" s="32"/>
      <c r="J989" s="32"/>
      <c r="K989" s="32"/>
      <c r="L989" s="32"/>
      <c r="M989" s="32"/>
      <c r="N989" s="32"/>
      <c r="O989" s="32"/>
      <c r="P989" s="32"/>
      <c r="Q989" s="32"/>
      <c r="R989" s="32"/>
      <c r="S989" s="32"/>
      <c r="T989" s="32"/>
      <c r="U989" s="32"/>
      <c r="V989" s="32"/>
      <c r="W989" s="32"/>
      <c r="X989" s="32"/>
      <c r="Y989" s="32"/>
      <c r="Z989" s="32"/>
    </row>
    <row r="990" spans="1:26" ht="12.5" x14ac:dyDescent="0.25">
      <c r="A990" s="32"/>
      <c r="B990" s="32"/>
      <c r="C990" s="32"/>
      <c r="D990" s="32"/>
      <c r="E990" s="32"/>
      <c r="F990" s="31"/>
      <c r="G990" s="32"/>
      <c r="H990" s="32"/>
      <c r="I990" s="32"/>
      <c r="J990" s="32"/>
      <c r="K990" s="32"/>
      <c r="L990" s="32"/>
      <c r="M990" s="32"/>
      <c r="N990" s="32"/>
      <c r="O990" s="32"/>
      <c r="P990" s="32"/>
      <c r="Q990" s="32"/>
      <c r="R990" s="32"/>
      <c r="S990" s="32"/>
      <c r="T990" s="32"/>
      <c r="U990" s="32"/>
      <c r="V990" s="32"/>
      <c r="W990" s="32"/>
      <c r="X990" s="32"/>
      <c r="Y990" s="32"/>
      <c r="Z990" s="32"/>
    </row>
    <row r="991" spans="1:26" ht="12.5" x14ac:dyDescent="0.25">
      <c r="A991" s="32"/>
      <c r="B991" s="32"/>
      <c r="C991" s="32"/>
      <c r="D991" s="32"/>
      <c r="E991" s="32"/>
      <c r="F991" s="31"/>
      <c r="G991" s="32"/>
      <c r="H991" s="32"/>
      <c r="I991" s="32"/>
      <c r="J991" s="32"/>
      <c r="K991" s="32"/>
      <c r="L991" s="32"/>
      <c r="M991" s="32"/>
      <c r="N991" s="32"/>
      <c r="O991" s="32"/>
      <c r="P991" s="32"/>
      <c r="Q991" s="32"/>
      <c r="R991" s="32"/>
      <c r="S991" s="32"/>
      <c r="T991" s="32"/>
      <c r="U991" s="32"/>
      <c r="V991" s="32"/>
      <c r="W991" s="32"/>
      <c r="X991" s="32"/>
      <c r="Y991" s="32"/>
      <c r="Z991" s="32"/>
    </row>
    <row r="992" spans="1:26" ht="12.5" x14ac:dyDescent="0.25">
      <c r="A992" s="32"/>
      <c r="B992" s="32"/>
      <c r="C992" s="32"/>
      <c r="D992" s="32"/>
      <c r="E992" s="32"/>
      <c r="F992" s="31"/>
      <c r="G992" s="32"/>
      <c r="H992" s="32"/>
      <c r="I992" s="32"/>
      <c r="J992" s="32"/>
      <c r="K992" s="32"/>
      <c r="L992" s="32"/>
      <c r="M992" s="32"/>
      <c r="N992" s="32"/>
      <c r="O992" s="32"/>
      <c r="P992" s="32"/>
      <c r="Q992" s="32"/>
      <c r="R992" s="32"/>
      <c r="S992" s="32"/>
      <c r="T992" s="32"/>
      <c r="U992" s="32"/>
      <c r="V992" s="32"/>
      <c r="W992" s="32"/>
      <c r="X992" s="32"/>
      <c r="Y992" s="32"/>
      <c r="Z992" s="32"/>
    </row>
    <row r="993" spans="1:26" ht="12.5" x14ac:dyDescent="0.25">
      <c r="A993" s="32"/>
      <c r="B993" s="32"/>
      <c r="C993" s="32"/>
      <c r="D993" s="32"/>
      <c r="E993" s="32"/>
      <c r="F993" s="31"/>
      <c r="G993" s="32"/>
      <c r="H993" s="32"/>
      <c r="I993" s="32"/>
      <c r="J993" s="32"/>
      <c r="K993" s="32"/>
      <c r="L993" s="32"/>
      <c r="M993" s="32"/>
      <c r="N993" s="32"/>
      <c r="O993" s="32"/>
      <c r="P993" s="32"/>
      <c r="Q993" s="32"/>
      <c r="R993" s="32"/>
      <c r="S993" s="32"/>
      <c r="T993" s="32"/>
      <c r="U993" s="32"/>
      <c r="V993" s="32"/>
      <c r="W993" s="32"/>
      <c r="X993" s="32"/>
      <c r="Y993" s="32"/>
      <c r="Z993" s="32"/>
    </row>
    <row r="994" spans="1:26" ht="12.5" x14ac:dyDescent="0.25">
      <c r="A994" s="32"/>
      <c r="B994" s="32"/>
      <c r="C994" s="32"/>
      <c r="D994" s="32"/>
      <c r="E994" s="32"/>
      <c r="F994" s="31"/>
      <c r="G994" s="32"/>
      <c r="H994" s="32"/>
      <c r="I994" s="32"/>
      <c r="J994" s="32"/>
      <c r="K994" s="32"/>
      <c r="L994" s="32"/>
      <c r="M994" s="32"/>
      <c r="N994" s="32"/>
      <c r="O994" s="32"/>
      <c r="P994" s="32"/>
      <c r="Q994" s="32"/>
      <c r="R994" s="32"/>
      <c r="S994" s="32"/>
      <c r="T994" s="32"/>
      <c r="U994" s="32"/>
      <c r="V994" s="32"/>
      <c r="W994" s="32"/>
      <c r="X994" s="32"/>
      <c r="Y994" s="32"/>
      <c r="Z994" s="32"/>
    </row>
    <row r="995" spans="1:26" ht="12.5" x14ac:dyDescent="0.25">
      <c r="A995" s="32"/>
      <c r="B995" s="32"/>
      <c r="C995" s="32"/>
      <c r="D995" s="32"/>
      <c r="E995" s="32"/>
      <c r="F995" s="31"/>
      <c r="G995" s="32"/>
      <c r="H995" s="32"/>
      <c r="I995" s="32"/>
      <c r="J995" s="32"/>
      <c r="K995" s="32"/>
      <c r="L995" s="32"/>
      <c r="M995" s="32"/>
      <c r="N995" s="32"/>
      <c r="O995" s="32"/>
      <c r="P995" s="32"/>
      <c r="Q995" s="32"/>
      <c r="R995" s="32"/>
      <c r="S995" s="32"/>
      <c r="T995" s="32"/>
      <c r="U995" s="32"/>
      <c r="V995" s="32"/>
      <c r="W995" s="32"/>
      <c r="X995" s="32"/>
      <c r="Y995" s="32"/>
      <c r="Z995" s="32"/>
    </row>
    <row r="996" spans="1:26" ht="12.5" x14ac:dyDescent="0.25">
      <c r="A996" s="32"/>
      <c r="B996" s="32"/>
      <c r="C996" s="32"/>
      <c r="D996" s="32"/>
      <c r="E996" s="32"/>
      <c r="F996" s="31"/>
      <c r="G996" s="32"/>
      <c r="H996" s="32"/>
      <c r="I996" s="32"/>
      <c r="J996" s="32"/>
      <c r="K996" s="32"/>
      <c r="L996" s="32"/>
      <c r="M996" s="32"/>
      <c r="N996" s="32"/>
      <c r="O996" s="32"/>
      <c r="P996" s="32"/>
      <c r="Q996" s="32"/>
      <c r="R996" s="32"/>
      <c r="S996" s="32"/>
      <c r="T996" s="32"/>
      <c r="U996" s="32"/>
      <c r="V996" s="32"/>
      <c r="W996" s="32"/>
      <c r="X996" s="32"/>
      <c r="Y996" s="32"/>
      <c r="Z996" s="32"/>
    </row>
    <row r="997" spans="1:26" ht="12.5" x14ac:dyDescent="0.25">
      <c r="A997" s="32"/>
      <c r="B997" s="32"/>
      <c r="C997" s="32"/>
      <c r="D997" s="32"/>
      <c r="E997" s="32"/>
      <c r="F997" s="31"/>
      <c r="G997" s="32"/>
      <c r="H997" s="32"/>
      <c r="I997" s="32"/>
      <c r="J997" s="32"/>
      <c r="K997" s="32"/>
      <c r="L997" s="32"/>
      <c r="M997" s="32"/>
      <c r="N997" s="32"/>
      <c r="O997" s="32"/>
      <c r="P997" s="32"/>
      <c r="Q997" s="32"/>
      <c r="R997" s="32"/>
      <c r="S997" s="32"/>
      <c r="T997" s="32"/>
      <c r="U997" s="32"/>
      <c r="V997" s="32"/>
      <c r="W997" s="32"/>
      <c r="X997" s="32"/>
      <c r="Y997" s="32"/>
      <c r="Z997" s="32"/>
    </row>
    <row r="998" spans="1:26" ht="12.5" x14ac:dyDescent="0.25">
      <c r="A998" s="32"/>
      <c r="B998" s="32"/>
      <c r="C998" s="32"/>
      <c r="D998" s="32"/>
      <c r="E998" s="32"/>
      <c r="F998" s="31"/>
      <c r="G998" s="32"/>
      <c r="H998" s="32"/>
      <c r="I998" s="32"/>
      <c r="J998" s="32"/>
      <c r="K998" s="32"/>
      <c r="L998" s="32"/>
      <c r="M998" s="32"/>
      <c r="N998" s="32"/>
      <c r="O998" s="32"/>
      <c r="P998" s="32"/>
      <c r="Q998" s="32"/>
      <c r="R998" s="32"/>
      <c r="S998" s="32"/>
      <c r="T998" s="32"/>
      <c r="U998" s="32"/>
      <c r="V998" s="32"/>
      <c r="W998" s="32"/>
      <c r="X998" s="32"/>
      <c r="Y998" s="32"/>
      <c r="Z998" s="32"/>
    </row>
    <row r="999" spans="1:26" ht="12.5" x14ac:dyDescent="0.25">
      <c r="A999" s="32"/>
      <c r="B999" s="32"/>
      <c r="C999" s="32"/>
      <c r="D999" s="32"/>
      <c r="E999" s="32"/>
      <c r="F999" s="31"/>
      <c r="G999" s="32"/>
      <c r="H999" s="32"/>
      <c r="I999" s="32"/>
      <c r="J999" s="32"/>
      <c r="K999" s="32"/>
      <c r="L999" s="32"/>
      <c r="M999" s="32"/>
      <c r="N999" s="32"/>
      <c r="O999" s="32"/>
      <c r="P999" s="32"/>
      <c r="Q999" s="32"/>
      <c r="R999" s="32"/>
      <c r="S999" s="32"/>
      <c r="T999" s="32"/>
      <c r="U999" s="32"/>
      <c r="V999" s="32"/>
      <c r="W999" s="32"/>
      <c r="X999" s="32"/>
      <c r="Y999" s="32"/>
      <c r="Z999" s="32"/>
    </row>
    <row r="1000" spans="1:26" ht="12.5" x14ac:dyDescent="0.25">
      <c r="A1000" s="32"/>
      <c r="B1000" s="32"/>
      <c r="C1000" s="32"/>
      <c r="D1000" s="32"/>
      <c r="E1000" s="32"/>
      <c r="F1000" s="31"/>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A1:B1"/>
    <mergeCell ref="A8:B8"/>
    <mergeCell ref="A80:B80"/>
  </mergeCells>
  <hyperlinks>
    <hyperlink ref="D4" r:id="rId1" xr:uid="{00000000-0004-0000-0400-000000000000}"/>
    <hyperlink ref="D5" r:id="rId2" xr:uid="{00000000-0004-0000-0400-000001000000}"/>
    <hyperlink ref="D6" r:id="rId3" xr:uid="{00000000-0004-0000-0400-000002000000}"/>
    <hyperlink ref="D12" r:id="rId4" xr:uid="{00000000-0004-0000-0400-000003000000}"/>
    <hyperlink ref="D78" r:id="rId5" xr:uid="{00000000-0004-0000-0400-000004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H259"/>
  <sheetViews>
    <sheetView workbookViewId="0">
      <selection sqref="A1:B1"/>
    </sheetView>
  </sheetViews>
  <sheetFormatPr defaultColWidth="12.6328125" defaultRowHeight="15.75" customHeight="1" x14ac:dyDescent="0.25"/>
  <cols>
    <col min="2" max="2" width="15.1796875" customWidth="1"/>
    <col min="3" max="3" width="31.90625" customWidth="1"/>
    <col min="4" max="4" width="31.453125" customWidth="1"/>
  </cols>
  <sheetData>
    <row r="1" spans="1:8" ht="15.75" customHeight="1" x14ac:dyDescent="0.25">
      <c r="A1" s="29" t="s">
        <v>979</v>
      </c>
    </row>
    <row r="2" spans="1:8" ht="15.75" customHeight="1" x14ac:dyDescent="0.25">
      <c r="A2" s="25" t="s">
        <v>980</v>
      </c>
    </row>
    <row r="4" spans="1:8" ht="15.75" customHeight="1" x14ac:dyDescent="0.3">
      <c r="A4" s="65" t="s">
        <v>981</v>
      </c>
    </row>
    <row r="5" spans="1:8" ht="15.75" customHeight="1" x14ac:dyDescent="0.25">
      <c r="B5" s="25" t="s">
        <v>982</v>
      </c>
    </row>
    <row r="6" spans="1:8" ht="15.75" customHeight="1" x14ac:dyDescent="0.25">
      <c r="C6" s="25" t="s">
        <v>983</v>
      </c>
    </row>
    <row r="7" spans="1:8" ht="15.75" customHeight="1" x14ac:dyDescent="0.25">
      <c r="B7" s="25" t="s">
        <v>984</v>
      </c>
    </row>
    <row r="8" spans="1:8" ht="15.75" customHeight="1" x14ac:dyDescent="0.25">
      <c r="C8" s="25" t="s">
        <v>985</v>
      </c>
    </row>
    <row r="10" spans="1:8" ht="15.75" customHeight="1" x14ac:dyDescent="0.25">
      <c r="B10" s="25" t="s">
        <v>986</v>
      </c>
    </row>
    <row r="12" spans="1:8" ht="15.75" customHeight="1" x14ac:dyDescent="0.3">
      <c r="A12" s="65" t="s">
        <v>987</v>
      </c>
      <c r="E12" s="25" t="s">
        <v>988</v>
      </c>
      <c r="F12" s="66" t="s">
        <v>989</v>
      </c>
      <c r="G12" s="67" t="s">
        <v>990</v>
      </c>
      <c r="H12" s="68" t="s">
        <v>991</v>
      </c>
    </row>
    <row r="13" spans="1:8" ht="15.75" customHeight="1" x14ac:dyDescent="0.25">
      <c r="F13" s="25" t="s">
        <v>992</v>
      </c>
      <c r="G13" s="25" t="s">
        <v>993</v>
      </c>
      <c r="H13" s="25" t="s">
        <v>994</v>
      </c>
    </row>
    <row r="14" spans="1:8" ht="15.75" customHeight="1" x14ac:dyDescent="0.25">
      <c r="B14" s="66" t="s">
        <v>995</v>
      </c>
    </row>
    <row r="15" spans="1:8" ht="15.75" customHeight="1" x14ac:dyDescent="0.25">
      <c r="B15" s="66" t="s">
        <v>996</v>
      </c>
    </row>
    <row r="16" spans="1:8" ht="15.75" customHeight="1" x14ac:dyDescent="0.25">
      <c r="B16" s="66" t="s">
        <v>997</v>
      </c>
    </row>
    <row r="18" spans="2:8" ht="15.75" customHeight="1" x14ac:dyDescent="0.25">
      <c r="B18" s="266" t="s">
        <v>998</v>
      </c>
      <c r="C18" s="268" t="s">
        <v>999</v>
      </c>
      <c r="D18" s="269"/>
      <c r="E18" s="269"/>
      <c r="F18" s="269"/>
      <c r="G18" s="269"/>
      <c r="H18" s="270"/>
    </row>
    <row r="19" spans="2:8" ht="15.75" customHeight="1" x14ac:dyDescent="0.25">
      <c r="B19" s="267"/>
      <c r="C19" s="69">
        <v>0</v>
      </c>
      <c r="D19" s="70" t="s">
        <v>1000</v>
      </c>
      <c r="E19" s="70" t="s">
        <v>1001</v>
      </c>
      <c r="F19" s="70" t="s">
        <v>1002</v>
      </c>
      <c r="G19" s="70" t="s">
        <v>1003</v>
      </c>
      <c r="H19" s="69">
        <v>1</v>
      </c>
    </row>
    <row r="20" spans="2:8" ht="15.75" customHeight="1" x14ac:dyDescent="0.25">
      <c r="B20" s="71" t="s">
        <v>1004</v>
      </c>
      <c r="C20" s="72"/>
      <c r="D20" s="72"/>
      <c r="E20" s="72"/>
      <c r="F20" s="72"/>
      <c r="G20" s="72"/>
      <c r="H20" s="72"/>
    </row>
    <row r="21" spans="2:8" ht="15.75" customHeight="1" x14ac:dyDescent="0.25">
      <c r="B21" s="73" t="s">
        <v>1005</v>
      </c>
      <c r="C21" s="72"/>
      <c r="D21" s="72"/>
      <c r="E21" s="72"/>
      <c r="F21" s="72"/>
      <c r="G21" s="72"/>
      <c r="H21" s="72"/>
    </row>
    <row r="22" spans="2:8" ht="15.75" customHeight="1" x14ac:dyDescent="0.25">
      <c r="B22" s="71" t="s">
        <v>1006</v>
      </c>
      <c r="C22" s="72"/>
      <c r="D22" s="72"/>
      <c r="E22" s="72"/>
      <c r="F22" s="72"/>
      <c r="G22" s="72"/>
      <c r="H22" s="72"/>
    </row>
    <row r="23" spans="2:8" ht="15.75" customHeight="1" x14ac:dyDescent="0.25">
      <c r="B23" s="71" t="s">
        <v>1007</v>
      </c>
      <c r="C23" s="72"/>
      <c r="D23" s="72"/>
      <c r="E23" s="72"/>
      <c r="F23" s="72"/>
      <c r="G23" s="72"/>
      <c r="H23" s="72"/>
    </row>
    <row r="24" spans="2:8" ht="15.75" customHeight="1" x14ac:dyDescent="0.25">
      <c r="B24" s="73" t="s">
        <v>1008</v>
      </c>
      <c r="C24" s="72"/>
      <c r="D24" s="72"/>
      <c r="E24" s="72"/>
      <c r="F24" s="72"/>
      <c r="G24" s="72"/>
      <c r="H24" s="72"/>
    </row>
    <row r="25" spans="2:8" ht="12.5" x14ac:dyDescent="0.25">
      <c r="B25" s="73" t="s">
        <v>1009</v>
      </c>
      <c r="C25" s="72"/>
      <c r="D25" s="72"/>
      <c r="E25" s="72"/>
      <c r="F25" s="72"/>
      <c r="G25" s="72"/>
      <c r="H25" s="72"/>
    </row>
    <row r="26" spans="2:8" ht="12.5" x14ac:dyDescent="0.25">
      <c r="B26" s="73" t="s">
        <v>1010</v>
      </c>
      <c r="C26" s="72"/>
      <c r="D26" s="72"/>
      <c r="E26" s="72"/>
      <c r="F26" s="72"/>
      <c r="G26" s="72"/>
      <c r="H26" s="72"/>
    </row>
    <row r="27" spans="2:8" ht="12.5" x14ac:dyDescent="0.25"/>
    <row r="28" spans="2:8" ht="12.5" x14ac:dyDescent="0.25">
      <c r="B28" s="271" t="s">
        <v>1011</v>
      </c>
      <c r="C28" s="268" t="s">
        <v>999</v>
      </c>
      <c r="D28" s="269"/>
      <c r="E28" s="269"/>
      <c r="F28" s="269"/>
      <c r="G28" s="269"/>
      <c r="H28" s="270"/>
    </row>
    <row r="29" spans="2:8" ht="12.5" x14ac:dyDescent="0.25">
      <c r="B29" s="267"/>
      <c r="C29" s="69">
        <v>0</v>
      </c>
      <c r="D29" s="70" t="s">
        <v>1000</v>
      </c>
      <c r="E29" s="70" t="s">
        <v>1001</v>
      </c>
      <c r="F29" s="70" t="s">
        <v>1002</v>
      </c>
      <c r="G29" s="70" t="s">
        <v>1003</v>
      </c>
      <c r="H29" s="69">
        <v>1</v>
      </c>
    </row>
    <row r="30" spans="2:8" ht="12.5" x14ac:dyDescent="0.25">
      <c r="B30" s="73" t="s">
        <v>1012</v>
      </c>
      <c r="C30" s="72"/>
      <c r="D30" s="72"/>
      <c r="E30" s="72"/>
      <c r="F30" s="72"/>
      <c r="G30" s="72"/>
      <c r="H30" s="72"/>
    </row>
    <row r="31" spans="2:8" ht="12.5" x14ac:dyDescent="0.25">
      <c r="B31" s="73" t="s">
        <v>1012</v>
      </c>
      <c r="C31" s="72"/>
      <c r="D31" s="72"/>
      <c r="E31" s="72"/>
      <c r="F31" s="72"/>
      <c r="G31" s="72"/>
      <c r="H31" s="72"/>
    </row>
    <row r="32" spans="2:8" ht="12.5" x14ac:dyDescent="0.25">
      <c r="B32" s="73" t="s">
        <v>1012</v>
      </c>
      <c r="C32" s="72"/>
      <c r="D32" s="72"/>
      <c r="E32" s="72"/>
      <c r="F32" s="72"/>
      <c r="G32" s="72"/>
      <c r="H32" s="72"/>
    </row>
    <row r="33" spans="1:8" ht="12.5" x14ac:dyDescent="0.25">
      <c r="B33" s="73" t="s">
        <v>1013</v>
      </c>
      <c r="C33" s="72"/>
      <c r="D33" s="72"/>
      <c r="E33" s="72"/>
      <c r="F33" s="72"/>
      <c r="G33" s="72"/>
      <c r="H33" s="72"/>
    </row>
    <row r="34" spans="1:8" ht="12.5" x14ac:dyDescent="0.25">
      <c r="B34" s="74"/>
      <c r="C34" s="75"/>
      <c r="D34" s="75"/>
      <c r="E34" s="75"/>
      <c r="F34" s="75"/>
      <c r="G34" s="75"/>
      <c r="H34" s="75"/>
    </row>
    <row r="35" spans="1:8" ht="12.5" x14ac:dyDescent="0.25">
      <c r="B35" s="67" t="s">
        <v>1014</v>
      </c>
      <c r="C35" s="75"/>
      <c r="D35" s="75"/>
      <c r="E35" s="75"/>
      <c r="F35" s="75"/>
      <c r="G35" s="75"/>
      <c r="H35" s="75"/>
    </row>
    <row r="36" spans="1:8" ht="12.5" x14ac:dyDescent="0.25">
      <c r="B36" s="67" t="s">
        <v>1015</v>
      </c>
      <c r="C36" s="75"/>
      <c r="D36" s="75"/>
      <c r="E36" s="75"/>
      <c r="F36" s="75"/>
      <c r="G36" s="75"/>
      <c r="H36" s="75"/>
    </row>
    <row r="37" spans="1:8" ht="12.5" x14ac:dyDescent="0.25">
      <c r="B37" s="67"/>
      <c r="C37" s="75"/>
      <c r="D37" s="75"/>
      <c r="E37" s="75"/>
      <c r="F37" s="75"/>
      <c r="G37" s="75"/>
      <c r="H37" s="75"/>
    </row>
    <row r="38" spans="1:8" ht="12.5" x14ac:dyDescent="0.25">
      <c r="B38" s="67" t="s">
        <v>1016</v>
      </c>
      <c r="C38" s="75"/>
      <c r="D38" s="75"/>
      <c r="E38" s="75"/>
      <c r="F38" s="75"/>
      <c r="G38" s="75"/>
      <c r="H38" s="75"/>
    </row>
    <row r="39" spans="1:8" ht="12.5" x14ac:dyDescent="0.25">
      <c r="B39" s="67"/>
      <c r="C39" s="75"/>
      <c r="D39" s="75"/>
      <c r="E39" s="75"/>
      <c r="F39" s="75"/>
      <c r="G39" s="75"/>
      <c r="H39" s="75"/>
    </row>
    <row r="40" spans="1:8" ht="12.5" x14ac:dyDescent="0.25">
      <c r="B40" s="67" t="s">
        <v>1017</v>
      </c>
      <c r="C40" s="75"/>
      <c r="D40" s="75"/>
      <c r="E40" s="75"/>
      <c r="F40" s="75"/>
      <c r="G40" s="75"/>
      <c r="H40" s="75"/>
    </row>
    <row r="41" spans="1:8" ht="12.5" x14ac:dyDescent="0.25">
      <c r="B41" s="75"/>
      <c r="C41" s="75"/>
      <c r="D41" s="75"/>
      <c r="E41" s="75"/>
      <c r="F41" s="75"/>
      <c r="G41" s="75"/>
      <c r="H41" s="75"/>
    </row>
    <row r="43" spans="1:8" ht="13" x14ac:dyDescent="0.3">
      <c r="A43" s="65" t="s">
        <v>1018</v>
      </c>
      <c r="C43" s="25" t="s">
        <v>1019</v>
      </c>
    </row>
    <row r="44" spans="1:8" ht="12.5" x14ac:dyDescent="0.25">
      <c r="C44" s="25" t="s">
        <v>1020</v>
      </c>
    </row>
    <row r="45" spans="1:8" ht="46.5" x14ac:dyDescent="0.35">
      <c r="A45" s="23" t="s">
        <v>1021</v>
      </c>
      <c r="B45" s="76" t="s">
        <v>1022</v>
      </c>
      <c r="C45" s="77" t="s">
        <v>1023</v>
      </c>
      <c r="D45" s="77" t="s">
        <v>1024</v>
      </c>
      <c r="E45" s="76" t="s">
        <v>1025</v>
      </c>
      <c r="F45" s="76" t="s">
        <v>1026</v>
      </c>
    </row>
    <row r="46" spans="1:8" ht="101.5" x14ac:dyDescent="0.35">
      <c r="A46" s="78" t="s">
        <v>12</v>
      </c>
      <c r="B46" s="79"/>
      <c r="C46" s="80" t="s">
        <v>1027</v>
      </c>
      <c r="D46" s="80" t="s">
        <v>1028</v>
      </c>
      <c r="E46" s="81" t="s">
        <v>1029</v>
      </c>
      <c r="F46" s="81" t="s">
        <v>1030</v>
      </c>
    </row>
    <row r="47" spans="1:8" ht="87" x14ac:dyDescent="0.35">
      <c r="A47" s="78" t="s">
        <v>12</v>
      </c>
      <c r="B47" s="79"/>
      <c r="C47" s="80" t="s">
        <v>1031</v>
      </c>
      <c r="D47" s="80" t="s">
        <v>1032</v>
      </c>
      <c r="E47" s="81" t="s">
        <v>1033</v>
      </c>
      <c r="F47" s="81" t="s">
        <v>1034</v>
      </c>
    </row>
    <row r="48" spans="1:8" ht="130.5" x14ac:dyDescent="0.35">
      <c r="A48" s="78" t="s">
        <v>12</v>
      </c>
      <c r="B48" s="79"/>
      <c r="C48" s="80" t="s">
        <v>1035</v>
      </c>
      <c r="D48" s="80" t="s">
        <v>1036</v>
      </c>
      <c r="E48" s="81" t="s">
        <v>1033</v>
      </c>
      <c r="F48" s="81" t="s">
        <v>1034</v>
      </c>
    </row>
    <row r="49" spans="1:6" ht="87" x14ac:dyDescent="0.35">
      <c r="A49" s="78" t="s">
        <v>12</v>
      </c>
      <c r="B49" s="79"/>
      <c r="C49" s="80" t="s">
        <v>1037</v>
      </c>
      <c r="D49" s="80" t="s">
        <v>1038</v>
      </c>
      <c r="E49" s="81" t="s">
        <v>1029</v>
      </c>
      <c r="F49" s="81" t="s">
        <v>1030</v>
      </c>
    </row>
    <row r="50" spans="1:6" ht="217.5" x14ac:dyDescent="0.35">
      <c r="A50" s="78" t="s">
        <v>12</v>
      </c>
      <c r="B50" s="79"/>
      <c r="C50" s="80" t="s">
        <v>1039</v>
      </c>
      <c r="D50" s="80" t="s">
        <v>1040</v>
      </c>
      <c r="E50" s="81" t="s">
        <v>1029</v>
      </c>
      <c r="F50" s="81" t="s">
        <v>1030</v>
      </c>
    </row>
    <row r="51" spans="1:6" ht="409.5" x14ac:dyDescent="0.35">
      <c r="A51" s="78"/>
      <c r="B51" s="79" t="s">
        <v>1041</v>
      </c>
      <c r="C51" s="80" t="s">
        <v>1042</v>
      </c>
      <c r="D51" s="80" t="s">
        <v>1043</v>
      </c>
      <c r="E51" s="81" t="s">
        <v>1033</v>
      </c>
      <c r="F51" s="81" t="s">
        <v>1034</v>
      </c>
    </row>
    <row r="52" spans="1:6" ht="319" x14ac:dyDescent="0.35">
      <c r="A52" s="78" t="s">
        <v>12</v>
      </c>
      <c r="B52" s="79"/>
      <c r="C52" s="80" t="s">
        <v>1044</v>
      </c>
      <c r="D52" s="80" t="s">
        <v>1045</v>
      </c>
      <c r="E52" s="81" t="s">
        <v>1029</v>
      </c>
      <c r="F52" s="81" t="s">
        <v>1030</v>
      </c>
    </row>
    <row r="53" spans="1:6" ht="77.5" x14ac:dyDescent="0.35">
      <c r="A53" s="78" t="s">
        <v>12</v>
      </c>
      <c r="B53" s="79"/>
      <c r="C53" s="80" t="s">
        <v>1046</v>
      </c>
      <c r="D53" s="80" t="s">
        <v>1047</v>
      </c>
      <c r="E53" s="81" t="s">
        <v>1033</v>
      </c>
      <c r="F53" s="81" t="s">
        <v>1030</v>
      </c>
    </row>
    <row r="54" spans="1:6" ht="333.5" x14ac:dyDescent="0.35">
      <c r="A54" s="78" t="s">
        <v>12</v>
      </c>
      <c r="B54" s="79"/>
      <c r="C54" s="80" t="s">
        <v>1048</v>
      </c>
      <c r="D54" s="80" t="s">
        <v>1049</v>
      </c>
      <c r="E54" s="81" t="s">
        <v>1050</v>
      </c>
      <c r="F54" s="81" t="s">
        <v>1030</v>
      </c>
    </row>
    <row r="55" spans="1:6" ht="232" x14ac:dyDescent="0.35">
      <c r="A55" s="78" t="s">
        <v>12</v>
      </c>
      <c r="B55" s="79" t="s">
        <v>1051</v>
      </c>
      <c r="C55" s="80" t="s">
        <v>1052</v>
      </c>
      <c r="D55" s="80" t="s">
        <v>1053</v>
      </c>
      <c r="E55" s="81" t="s">
        <v>1054</v>
      </c>
      <c r="F55" s="81" t="s">
        <v>1055</v>
      </c>
    </row>
    <row r="56" spans="1:6" ht="130.5" x14ac:dyDescent="0.35">
      <c r="A56" s="78" t="s">
        <v>12</v>
      </c>
      <c r="B56" s="79"/>
      <c r="C56" s="80" t="s">
        <v>1056</v>
      </c>
      <c r="D56" s="80" t="s">
        <v>1057</v>
      </c>
      <c r="E56" s="81" t="s">
        <v>1029</v>
      </c>
      <c r="F56" s="81" t="s">
        <v>1030</v>
      </c>
    </row>
    <row r="57" spans="1:6" ht="77.5" x14ac:dyDescent="0.35">
      <c r="A57" s="78" t="s">
        <v>12</v>
      </c>
      <c r="B57" s="79"/>
      <c r="C57" s="80" t="s">
        <v>1058</v>
      </c>
      <c r="D57" s="80" t="s">
        <v>1059</v>
      </c>
      <c r="E57" s="81" t="s">
        <v>1033</v>
      </c>
      <c r="F57" s="81" t="s">
        <v>1055</v>
      </c>
    </row>
    <row r="58" spans="1:6" ht="87" x14ac:dyDescent="0.35">
      <c r="A58" s="78" t="s">
        <v>12</v>
      </c>
      <c r="B58" s="79"/>
      <c r="C58" s="80" t="s">
        <v>1060</v>
      </c>
      <c r="D58" s="80" t="s">
        <v>1061</v>
      </c>
      <c r="E58" s="81" t="s">
        <v>1033</v>
      </c>
      <c r="F58" s="81" t="s">
        <v>1030</v>
      </c>
    </row>
    <row r="59" spans="1:6" ht="232" x14ac:dyDescent="0.35">
      <c r="A59" s="78" t="s">
        <v>12</v>
      </c>
      <c r="B59" s="79"/>
      <c r="C59" s="80" t="s">
        <v>1062</v>
      </c>
      <c r="D59" s="80" t="s">
        <v>1063</v>
      </c>
      <c r="E59" s="81" t="s">
        <v>1033</v>
      </c>
      <c r="F59" s="81" t="s">
        <v>1030</v>
      </c>
    </row>
    <row r="60" spans="1:6" ht="124" x14ac:dyDescent="0.35">
      <c r="A60" s="78" t="s">
        <v>12</v>
      </c>
      <c r="B60" s="79"/>
      <c r="C60" s="80" t="s">
        <v>1064</v>
      </c>
      <c r="D60" s="80" t="s">
        <v>1065</v>
      </c>
      <c r="E60" s="81" t="s">
        <v>1066</v>
      </c>
      <c r="F60" s="81" t="s">
        <v>1030</v>
      </c>
    </row>
    <row r="61" spans="1:6" ht="261" x14ac:dyDescent="0.35">
      <c r="A61" s="78"/>
      <c r="B61" s="79"/>
      <c r="C61" s="80" t="s">
        <v>1067</v>
      </c>
      <c r="D61" s="80" t="s">
        <v>1068</v>
      </c>
      <c r="E61" s="81" t="s">
        <v>1033</v>
      </c>
      <c r="F61" s="81" t="s">
        <v>1030</v>
      </c>
    </row>
    <row r="62" spans="1:6" ht="261" x14ac:dyDescent="0.35">
      <c r="A62" s="78"/>
      <c r="B62" s="79"/>
      <c r="C62" s="80" t="s">
        <v>1069</v>
      </c>
      <c r="D62" s="80" t="s">
        <v>1070</v>
      </c>
      <c r="E62" s="81" t="s">
        <v>1033</v>
      </c>
      <c r="F62" s="81" t="s">
        <v>1030</v>
      </c>
    </row>
    <row r="63" spans="1:6" ht="159.5" x14ac:dyDescent="0.35">
      <c r="A63" s="78"/>
      <c r="B63" s="79"/>
      <c r="C63" s="80" t="s">
        <v>1071</v>
      </c>
      <c r="D63" s="80" t="s">
        <v>1072</v>
      </c>
      <c r="E63" s="81" t="s">
        <v>1033</v>
      </c>
      <c r="F63" s="81" t="s">
        <v>1030</v>
      </c>
    </row>
    <row r="64" spans="1:6" ht="217.5" x14ac:dyDescent="0.35">
      <c r="A64" s="78" t="s">
        <v>12</v>
      </c>
      <c r="B64" s="79"/>
      <c r="C64" s="80" t="s">
        <v>1073</v>
      </c>
      <c r="D64" s="80" t="s">
        <v>1074</v>
      </c>
      <c r="E64" s="81" t="s">
        <v>1029</v>
      </c>
      <c r="F64" s="81" t="s">
        <v>1030</v>
      </c>
    </row>
    <row r="65" spans="1:6" ht="87" x14ac:dyDescent="0.35">
      <c r="A65" s="78"/>
      <c r="B65" s="79"/>
      <c r="C65" s="80" t="s">
        <v>1075</v>
      </c>
      <c r="D65" s="80" t="s">
        <v>1076</v>
      </c>
      <c r="E65" s="81" t="s">
        <v>1033</v>
      </c>
      <c r="F65" s="81" t="s">
        <v>1055</v>
      </c>
    </row>
    <row r="66" spans="1:6" ht="145" x14ac:dyDescent="0.35">
      <c r="A66" s="78" t="s">
        <v>12</v>
      </c>
      <c r="B66" s="79"/>
      <c r="C66" s="80" t="s">
        <v>1077</v>
      </c>
      <c r="D66" s="80" t="s">
        <v>1078</v>
      </c>
      <c r="E66" s="81" t="s">
        <v>1054</v>
      </c>
      <c r="F66" s="81" t="s">
        <v>1030</v>
      </c>
    </row>
    <row r="67" spans="1:6" ht="101.5" x14ac:dyDescent="0.35">
      <c r="A67" s="78" t="s">
        <v>12</v>
      </c>
      <c r="B67" s="79"/>
      <c r="C67" s="80" t="s">
        <v>1079</v>
      </c>
      <c r="D67" s="80" t="s">
        <v>1080</v>
      </c>
      <c r="E67" s="81"/>
      <c r="F67" s="81" t="s">
        <v>1030</v>
      </c>
    </row>
    <row r="68" spans="1:6" ht="72.5" x14ac:dyDescent="0.35">
      <c r="A68" s="78" t="s">
        <v>12</v>
      </c>
      <c r="B68" s="79"/>
      <c r="C68" s="80" t="s">
        <v>1081</v>
      </c>
      <c r="D68" s="80" t="s">
        <v>1082</v>
      </c>
      <c r="E68" s="81" t="s">
        <v>1054</v>
      </c>
      <c r="F68" s="81" t="s">
        <v>1030</v>
      </c>
    </row>
    <row r="69" spans="1:6" ht="130.5" x14ac:dyDescent="0.35">
      <c r="A69" s="78" t="s">
        <v>12</v>
      </c>
      <c r="B69" s="79" t="s">
        <v>1041</v>
      </c>
      <c r="C69" s="80" t="s">
        <v>1083</v>
      </c>
      <c r="D69" s="80" t="s">
        <v>1084</v>
      </c>
      <c r="E69" s="81" t="s">
        <v>1054</v>
      </c>
      <c r="F69" s="81" t="s">
        <v>1055</v>
      </c>
    </row>
    <row r="70" spans="1:6" ht="409.5" x14ac:dyDescent="0.35">
      <c r="A70" s="78" t="s">
        <v>12</v>
      </c>
      <c r="B70" s="79" t="s">
        <v>1051</v>
      </c>
      <c r="C70" s="80" t="s">
        <v>1085</v>
      </c>
      <c r="D70" s="80" t="s">
        <v>1086</v>
      </c>
      <c r="E70" s="81" t="s">
        <v>1029</v>
      </c>
      <c r="F70" s="81" t="s">
        <v>1030</v>
      </c>
    </row>
    <row r="71" spans="1:6" ht="261" x14ac:dyDescent="0.35">
      <c r="A71" s="78" t="s">
        <v>12</v>
      </c>
      <c r="B71" s="79" t="s">
        <v>1051</v>
      </c>
      <c r="C71" s="80" t="s">
        <v>1087</v>
      </c>
      <c r="D71" s="80" t="s">
        <v>1088</v>
      </c>
      <c r="E71" s="81" t="s">
        <v>1033</v>
      </c>
      <c r="F71" s="81" t="s">
        <v>1030</v>
      </c>
    </row>
    <row r="72" spans="1:6" ht="101.5" x14ac:dyDescent="0.35">
      <c r="A72" s="78" t="s">
        <v>12</v>
      </c>
      <c r="B72" s="79" t="s">
        <v>1051</v>
      </c>
      <c r="C72" s="80" t="s">
        <v>1089</v>
      </c>
      <c r="D72" s="80" t="s">
        <v>1090</v>
      </c>
      <c r="E72" s="81" t="s">
        <v>1033</v>
      </c>
      <c r="F72" s="81" t="s">
        <v>1030</v>
      </c>
    </row>
    <row r="73" spans="1:6" ht="319" x14ac:dyDescent="0.35">
      <c r="A73" s="78" t="s">
        <v>12</v>
      </c>
      <c r="B73" s="79" t="s">
        <v>1051</v>
      </c>
      <c r="C73" s="80" t="s">
        <v>1091</v>
      </c>
      <c r="D73" s="80" t="s">
        <v>1092</v>
      </c>
      <c r="E73" s="81" t="s">
        <v>1029</v>
      </c>
      <c r="F73" s="81" t="s">
        <v>1030</v>
      </c>
    </row>
    <row r="74" spans="1:6" ht="232" x14ac:dyDescent="0.35">
      <c r="A74" s="78"/>
      <c r="B74" s="79"/>
      <c r="C74" s="80" t="s">
        <v>1093</v>
      </c>
      <c r="D74" s="80" t="s">
        <v>1094</v>
      </c>
      <c r="E74" s="81" t="s">
        <v>1095</v>
      </c>
      <c r="F74" s="81" t="s">
        <v>1030</v>
      </c>
    </row>
    <row r="75" spans="1:6" ht="232" x14ac:dyDescent="0.35">
      <c r="A75" s="78" t="s">
        <v>12</v>
      </c>
      <c r="B75" s="79"/>
      <c r="C75" s="80" t="s">
        <v>1096</v>
      </c>
      <c r="D75" s="80" t="s">
        <v>1097</v>
      </c>
      <c r="E75" s="81" t="s">
        <v>1033</v>
      </c>
      <c r="F75" s="81" t="s">
        <v>1030</v>
      </c>
    </row>
    <row r="76" spans="1:6" ht="333.5" x14ac:dyDescent="0.35">
      <c r="A76" s="78" t="s">
        <v>12</v>
      </c>
      <c r="B76" s="79"/>
      <c r="C76" s="80" t="s">
        <v>1098</v>
      </c>
      <c r="D76" s="80" t="s">
        <v>1099</v>
      </c>
      <c r="E76" s="81" t="s">
        <v>1033</v>
      </c>
      <c r="F76" s="81" t="s">
        <v>1030</v>
      </c>
    </row>
    <row r="77" spans="1:6" ht="203" x14ac:dyDescent="0.35">
      <c r="A77" s="78" t="s">
        <v>12</v>
      </c>
      <c r="B77" s="79"/>
      <c r="C77" s="80" t="s">
        <v>1100</v>
      </c>
      <c r="D77" s="80" t="s">
        <v>1101</v>
      </c>
      <c r="E77" s="81" t="s">
        <v>1033</v>
      </c>
      <c r="F77" s="81" t="s">
        <v>1030</v>
      </c>
    </row>
    <row r="78" spans="1:6" ht="145" x14ac:dyDescent="0.35">
      <c r="A78" s="78" t="s">
        <v>12</v>
      </c>
      <c r="B78" s="79"/>
      <c r="C78" s="80" t="s">
        <v>1102</v>
      </c>
      <c r="D78" s="80" t="s">
        <v>1103</v>
      </c>
      <c r="E78" s="81" t="s">
        <v>1033</v>
      </c>
      <c r="F78" s="81" t="s">
        <v>1030</v>
      </c>
    </row>
    <row r="79" spans="1:6" ht="108.5" x14ac:dyDescent="0.35">
      <c r="A79" s="78"/>
      <c r="B79" s="79"/>
      <c r="C79" s="80" t="s">
        <v>1104</v>
      </c>
      <c r="D79" s="80" t="s">
        <v>1105</v>
      </c>
      <c r="E79" s="81" t="s">
        <v>1106</v>
      </c>
      <c r="F79" s="81" t="s">
        <v>1030</v>
      </c>
    </row>
    <row r="80" spans="1:6" ht="77.5" x14ac:dyDescent="0.35">
      <c r="A80" s="78"/>
      <c r="B80" s="79"/>
      <c r="C80" s="80" t="s">
        <v>1107</v>
      </c>
      <c r="D80" s="80" t="s">
        <v>1108</v>
      </c>
      <c r="E80" s="81" t="s">
        <v>1033</v>
      </c>
      <c r="F80" s="81" t="s">
        <v>1109</v>
      </c>
    </row>
    <row r="81" spans="1:6" ht="77.5" x14ac:dyDescent="0.35">
      <c r="A81" s="78"/>
      <c r="B81" s="79"/>
      <c r="C81" s="80" t="s">
        <v>1110</v>
      </c>
      <c r="D81" s="80" t="s">
        <v>1111</v>
      </c>
      <c r="E81" s="81" t="s">
        <v>1033</v>
      </c>
      <c r="F81" s="81" t="s">
        <v>1109</v>
      </c>
    </row>
    <row r="82" spans="1:6" ht="409.5" x14ac:dyDescent="0.35">
      <c r="A82" s="78" t="s">
        <v>12</v>
      </c>
      <c r="B82" s="79"/>
      <c r="C82" s="80" t="s">
        <v>1112</v>
      </c>
      <c r="D82" s="80" t="s">
        <v>1113</v>
      </c>
      <c r="E82" s="81" t="s">
        <v>1054</v>
      </c>
      <c r="F82" s="81" t="s">
        <v>1055</v>
      </c>
    </row>
    <row r="83" spans="1:6" ht="130.5" x14ac:dyDescent="0.35">
      <c r="A83" s="78" t="s">
        <v>12</v>
      </c>
      <c r="B83" s="79"/>
      <c r="C83" s="80" t="s">
        <v>1114</v>
      </c>
      <c r="D83" s="80" t="s">
        <v>1115</v>
      </c>
      <c r="E83" s="81" t="s">
        <v>1033</v>
      </c>
      <c r="F83" s="81" t="s">
        <v>1055</v>
      </c>
    </row>
    <row r="84" spans="1:6" ht="77.5" x14ac:dyDescent="0.35">
      <c r="A84" s="78" t="s">
        <v>12</v>
      </c>
      <c r="B84" s="79"/>
      <c r="C84" s="80" t="s">
        <v>1116</v>
      </c>
      <c r="D84" s="80" t="s">
        <v>1117</v>
      </c>
      <c r="E84" s="81" t="s">
        <v>1033</v>
      </c>
      <c r="F84" s="81" t="s">
        <v>1055</v>
      </c>
    </row>
    <row r="85" spans="1:6" ht="87" x14ac:dyDescent="0.35">
      <c r="A85" s="78"/>
      <c r="B85" s="79" t="s">
        <v>1118</v>
      </c>
      <c r="C85" s="82" t="s">
        <v>1119</v>
      </c>
      <c r="D85" s="80" t="s">
        <v>1120</v>
      </c>
      <c r="E85" s="81" t="s">
        <v>1033</v>
      </c>
      <c r="F85" s="81" t="s">
        <v>1030</v>
      </c>
    </row>
    <row r="86" spans="1:6" ht="31" x14ac:dyDescent="0.35">
      <c r="A86" s="78" t="s">
        <v>12</v>
      </c>
      <c r="B86" s="79"/>
      <c r="C86" s="80" t="s">
        <v>1121</v>
      </c>
      <c r="D86" s="80" t="s">
        <v>1122</v>
      </c>
      <c r="E86" s="81" t="s">
        <v>1029</v>
      </c>
      <c r="F86" s="81" t="s">
        <v>1030</v>
      </c>
    </row>
    <row r="87" spans="1:6" ht="87" x14ac:dyDescent="0.35">
      <c r="A87" s="78"/>
      <c r="B87" s="79"/>
      <c r="C87" s="80" t="s">
        <v>1123</v>
      </c>
      <c r="D87" s="80" t="s">
        <v>1124</v>
      </c>
      <c r="E87" s="81" t="s">
        <v>1125</v>
      </c>
      <c r="F87" s="81" t="s">
        <v>1030</v>
      </c>
    </row>
    <row r="88" spans="1:6" ht="87" x14ac:dyDescent="0.35">
      <c r="A88" s="78"/>
      <c r="B88" s="79"/>
      <c r="C88" s="82" t="s">
        <v>1126</v>
      </c>
      <c r="D88" s="80" t="s">
        <v>1127</v>
      </c>
      <c r="E88" s="81" t="s">
        <v>1029</v>
      </c>
      <c r="F88" s="81" t="s">
        <v>1030</v>
      </c>
    </row>
    <row r="89" spans="1:6" ht="116" x14ac:dyDescent="0.35">
      <c r="A89" s="78"/>
      <c r="B89" s="79"/>
      <c r="C89" s="80" t="s">
        <v>1128</v>
      </c>
      <c r="D89" s="80" t="s">
        <v>1129</v>
      </c>
      <c r="E89" s="81" t="s">
        <v>1033</v>
      </c>
      <c r="F89" s="81" t="s">
        <v>1030</v>
      </c>
    </row>
    <row r="90" spans="1:6" ht="290" x14ac:dyDescent="0.35">
      <c r="A90" s="78" t="s">
        <v>12</v>
      </c>
      <c r="B90" s="79"/>
      <c r="C90" s="80" t="s">
        <v>1130</v>
      </c>
      <c r="D90" s="80" t="s">
        <v>1131</v>
      </c>
      <c r="E90" s="81" t="s">
        <v>1033</v>
      </c>
      <c r="F90" s="81" t="s">
        <v>1030</v>
      </c>
    </row>
    <row r="91" spans="1:6" ht="58" x14ac:dyDescent="0.35">
      <c r="A91" s="78" t="s">
        <v>12</v>
      </c>
      <c r="B91" s="79"/>
      <c r="C91" s="80" t="s">
        <v>1132</v>
      </c>
      <c r="D91" s="80" t="s">
        <v>1133</v>
      </c>
      <c r="E91" s="81" t="s">
        <v>1029</v>
      </c>
      <c r="F91" s="81" t="s">
        <v>1030</v>
      </c>
    </row>
    <row r="92" spans="1:6" ht="77.5" x14ac:dyDescent="0.35">
      <c r="A92" s="78" t="s">
        <v>12</v>
      </c>
      <c r="B92" s="79"/>
      <c r="C92" s="80" t="s">
        <v>1134</v>
      </c>
      <c r="D92" s="80" t="s">
        <v>1135</v>
      </c>
      <c r="E92" s="81" t="s">
        <v>1033</v>
      </c>
      <c r="F92" s="81" t="s">
        <v>1030</v>
      </c>
    </row>
    <row r="93" spans="1:6" ht="72.5" x14ac:dyDescent="0.35">
      <c r="A93" s="78"/>
      <c r="B93" s="79"/>
      <c r="C93" s="80" t="s">
        <v>1136</v>
      </c>
      <c r="D93" s="80" t="s">
        <v>1137</v>
      </c>
      <c r="E93" s="81" t="s">
        <v>1029</v>
      </c>
      <c r="F93" s="81" t="s">
        <v>1030</v>
      </c>
    </row>
    <row r="94" spans="1:6" ht="87" x14ac:dyDescent="0.35">
      <c r="A94" s="78"/>
      <c r="B94" s="79"/>
      <c r="C94" s="80" t="s">
        <v>1138</v>
      </c>
      <c r="D94" s="80" t="s">
        <v>1139</v>
      </c>
      <c r="E94" s="81" t="s">
        <v>1029</v>
      </c>
      <c r="F94" s="81" t="s">
        <v>1030</v>
      </c>
    </row>
    <row r="95" spans="1:6" ht="77.5" x14ac:dyDescent="0.35">
      <c r="A95" s="78"/>
      <c r="B95" s="79" t="s">
        <v>1140</v>
      </c>
      <c r="C95" s="80" t="s">
        <v>1141</v>
      </c>
      <c r="D95" s="80"/>
      <c r="E95" s="81" t="s">
        <v>1033</v>
      </c>
      <c r="F95" s="81" t="s">
        <v>1109</v>
      </c>
    </row>
    <row r="96" spans="1:6" ht="77.5" x14ac:dyDescent="0.35">
      <c r="A96" s="78" t="s">
        <v>12</v>
      </c>
      <c r="B96" s="79" t="s">
        <v>1140</v>
      </c>
      <c r="C96" s="80" t="s">
        <v>1142</v>
      </c>
      <c r="D96" s="80"/>
      <c r="E96" s="81" t="s">
        <v>1033</v>
      </c>
      <c r="F96" s="81" t="s">
        <v>1109</v>
      </c>
    </row>
    <row r="97" spans="1:6" ht="58" x14ac:dyDescent="0.35">
      <c r="A97" s="78" t="s">
        <v>12</v>
      </c>
      <c r="B97" s="79" t="s">
        <v>1140</v>
      </c>
      <c r="C97" s="80" t="s">
        <v>1143</v>
      </c>
      <c r="D97" s="80"/>
      <c r="E97" s="81" t="s">
        <v>1029</v>
      </c>
      <c r="F97" s="81" t="s">
        <v>1030</v>
      </c>
    </row>
    <row r="98" spans="1:6" ht="77.5" x14ac:dyDescent="0.35">
      <c r="A98" s="78"/>
      <c r="B98" s="79" t="s">
        <v>1144</v>
      </c>
      <c r="C98" s="80" t="s">
        <v>1145</v>
      </c>
      <c r="D98" s="80"/>
      <c r="E98" s="81" t="s">
        <v>1033</v>
      </c>
      <c r="F98" s="81" t="s">
        <v>1030</v>
      </c>
    </row>
    <row r="99" spans="1:6" ht="72.5" x14ac:dyDescent="0.35">
      <c r="A99" s="78" t="s">
        <v>12</v>
      </c>
      <c r="B99" s="79" t="s">
        <v>1140</v>
      </c>
      <c r="C99" s="80" t="s">
        <v>1146</v>
      </c>
      <c r="D99" s="80"/>
      <c r="E99" s="81" t="s">
        <v>1029</v>
      </c>
      <c r="F99" s="81" t="s">
        <v>1030</v>
      </c>
    </row>
    <row r="100" spans="1:6" ht="58" x14ac:dyDescent="0.35">
      <c r="A100" s="78"/>
      <c r="B100" s="79" t="s">
        <v>1140</v>
      </c>
      <c r="C100" s="80" t="s">
        <v>1147</v>
      </c>
      <c r="D100" s="80"/>
      <c r="E100" s="81"/>
      <c r="F100" s="81" t="s">
        <v>1109</v>
      </c>
    </row>
    <row r="101" spans="1:6" ht="58" x14ac:dyDescent="0.35">
      <c r="A101" s="78" t="s">
        <v>12</v>
      </c>
      <c r="B101" s="79" t="s">
        <v>1140</v>
      </c>
      <c r="C101" s="80" t="s">
        <v>1148</v>
      </c>
      <c r="D101" s="80"/>
      <c r="E101" s="81"/>
      <c r="F101" s="81" t="s">
        <v>1030</v>
      </c>
    </row>
    <row r="102" spans="1:6" ht="87" x14ac:dyDescent="0.35">
      <c r="A102" s="78" t="s">
        <v>12</v>
      </c>
      <c r="B102" s="79" t="s">
        <v>1140</v>
      </c>
      <c r="C102" s="80" t="s">
        <v>1149</v>
      </c>
      <c r="D102" s="80"/>
      <c r="E102" s="81" t="s">
        <v>1029</v>
      </c>
      <c r="F102" s="81" t="s">
        <v>1030</v>
      </c>
    </row>
    <row r="103" spans="1:6" ht="77.5" x14ac:dyDescent="0.35">
      <c r="A103" s="78" t="s">
        <v>12</v>
      </c>
      <c r="B103" s="79" t="s">
        <v>1140</v>
      </c>
      <c r="C103" s="80" t="s">
        <v>1150</v>
      </c>
      <c r="D103" s="80"/>
      <c r="E103" s="81" t="s">
        <v>1033</v>
      </c>
      <c r="F103" s="81" t="s">
        <v>1030</v>
      </c>
    </row>
    <row r="104" spans="1:6" ht="72.5" x14ac:dyDescent="0.35">
      <c r="A104" s="78" t="s">
        <v>12</v>
      </c>
      <c r="B104" s="79" t="s">
        <v>1140</v>
      </c>
      <c r="C104" s="80" t="s">
        <v>1151</v>
      </c>
      <c r="D104" s="80"/>
      <c r="E104" s="81" t="s">
        <v>1029</v>
      </c>
      <c r="F104" s="81" t="s">
        <v>1030</v>
      </c>
    </row>
    <row r="105" spans="1:6" ht="43.5" x14ac:dyDescent="0.35">
      <c r="A105" s="78" t="s">
        <v>12</v>
      </c>
      <c r="B105" s="79" t="s">
        <v>1140</v>
      </c>
      <c r="C105" s="80" t="s">
        <v>1152</v>
      </c>
      <c r="D105" s="80"/>
      <c r="E105" s="81" t="s">
        <v>1029</v>
      </c>
      <c r="F105" s="81" t="s">
        <v>1030</v>
      </c>
    </row>
    <row r="106" spans="1:6" ht="43.5" x14ac:dyDescent="0.35">
      <c r="A106" s="78" t="s">
        <v>12</v>
      </c>
      <c r="B106" s="79" t="s">
        <v>1140</v>
      </c>
      <c r="C106" s="80" t="s">
        <v>1153</v>
      </c>
      <c r="D106" s="80"/>
      <c r="E106" s="81" t="s">
        <v>1029</v>
      </c>
      <c r="F106" s="81" t="s">
        <v>1030</v>
      </c>
    </row>
    <row r="107" spans="1:6" ht="72.5" x14ac:dyDescent="0.35">
      <c r="A107" s="78" t="s">
        <v>12</v>
      </c>
      <c r="B107" s="79" t="s">
        <v>1140</v>
      </c>
      <c r="C107" s="80" t="s">
        <v>1154</v>
      </c>
      <c r="D107" s="80"/>
      <c r="E107" s="81" t="s">
        <v>1029</v>
      </c>
      <c r="F107" s="81" t="s">
        <v>1030</v>
      </c>
    </row>
    <row r="108" spans="1:6" ht="62" x14ac:dyDescent="0.35">
      <c r="A108" s="78"/>
      <c r="B108" s="79" t="s">
        <v>1140</v>
      </c>
      <c r="C108" s="80" t="s">
        <v>1155</v>
      </c>
      <c r="D108" s="80"/>
      <c r="E108" s="81" t="s">
        <v>1156</v>
      </c>
      <c r="F108" s="81" t="s">
        <v>1030</v>
      </c>
    </row>
    <row r="109" spans="1:6" ht="77.5" x14ac:dyDescent="0.35">
      <c r="A109" s="78"/>
      <c r="B109" s="79" t="s">
        <v>1140</v>
      </c>
      <c r="C109" s="80" t="s">
        <v>1157</v>
      </c>
      <c r="D109" s="80"/>
      <c r="E109" s="81" t="s">
        <v>1033</v>
      </c>
      <c r="F109" s="81" t="s">
        <v>1109</v>
      </c>
    </row>
    <row r="110" spans="1:6" ht="58" x14ac:dyDescent="0.35">
      <c r="A110" s="78" t="s">
        <v>12</v>
      </c>
      <c r="B110" s="79" t="s">
        <v>1140</v>
      </c>
      <c r="C110" s="80" t="s">
        <v>1158</v>
      </c>
      <c r="D110" s="80"/>
      <c r="E110" s="81"/>
      <c r="F110" s="81" t="s">
        <v>1030</v>
      </c>
    </row>
    <row r="111" spans="1:6" ht="77.5" x14ac:dyDescent="0.35">
      <c r="A111" s="78" t="s">
        <v>12</v>
      </c>
      <c r="B111" s="79" t="s">
        <v>1140</v>
      </c>
      <c r="C111" s="80" t="s">
        <v>1159</v>
      </c>
      <c r="D111" s="80"/>
      <c r="E111" s="81" t="s">
        <v>1033</v>
      </c>
      <c r="F111" s="81" t="s">
        <v>1109</v>
      </c>
    </row>
    <row r="112" spans="1:6" ht="101.5" x14ac:dyDescent="0.35">
      <c r="A112" s="78" t="s">
        <v>12</v>
      </c>
      <c r="B112" s="79"/>
      <c r="C112" s="80" t="s">
        <v>1160</v>
      </c>
      <c r="D112" s="80"/>
      <c r="E112" s="81" t="s">
        <v>1033</v>
      </c>
      <c r="F112" s="81" t="s">
        <v>1030</v>
      </c>
    </row>
    <row r="113" spans="1:6" ht="77.5" x14ac:dyDescent="0.35">
      <c r="A113" s="78" t="s">
        <v>12</v>
      </c>
      <c r="B113" s="79"/>
      <c r="C113" s="80" t="s">
        <v>1161</v>
      </c>
      <c r="D113" s="80"/>
      <c r="E113" s="81" t="s">
        <v>1033</v>
      </c>
      <c r="F113" s="81" t="s">
        <v>1030</v>
      </c>
    </row>
    <row r="114" spans="1:6" ht="77.5" x14ac:dyDescent="0.35">
      <c r="A114" s="78" t="s">
        <v>12</v>
      </c>
      <c r="B114" s="79"/>
      <c r="C114" s="80" t="s">
        <v>1162</v>
      </c>
      <c r="D114" s="80"/>
      <c r="E114" s="81" t="s">
        <v>1033</v>
      </c>
      <c r="F114" s="81" t="s">
        <v>1030</v>
      </c>
    </row>
    <row r="115" spans="1:6" ht="77.5" x14ac:dyDescent="0.35">
      <c r="A115" s="78" t="s">
        <v>12</v>
      </c>
      <c r="B115" s="79"/>
      <c r="C115" s="80" t="s">
        <v>1163</v>
      </c>
      <c r="D115" s="80"/>
      <c r="E115" s="81" t="s">
        <v>1033</v>
      </c>
      <c r="F115" s="81" t="s">
        <v>1164</v>
      </c>
    </row>
    <row r="116" spans="1:6" ht="77.5" x14ac:dyDescent="0.35">
      <c r="A116" s="78" t="s">
        <v>12</v>
      </c>
      <c r="B116" s="79"/>
      <c r="C116" s="80" t="s">
        <v>1165</v>
      </c>
      <c r="D116" s="80"/>
      <c r="E116" s="81" t="s">
        <v>1033</v>
      </c>
      <c r="F116" s="81" t="s">
        <v>1030</v>
      </c>
    </row>
    <row r="117" spans="1:6" ht="31" x14ac:dyDescent="0.35">
      <c r="A117" s="78"/>
      <c r="B117" s="79"/>
      <c r="C117" s="80" t="s">
        <v>1166</v>
      </c>
      <c r="D117" s="80"/>
      <c r="E117" s="81" t="s">
        <v>1029</v>
      </c>
      <c r="F117" s="81" t="s">
        <v>1030</v>
      </c>
    </row>
    <row r="118" spans="1:6" ht="77.5" x14ac:dyDescent="0.35">
      <c r="A118" s="78"/>
      <c r="B118" s="79"/>
      <c r="C118" s="80" t="s">
        <v>1167</v>
      </c>
      <c r="D118" s="80"/>
      <c r="E118" s="81" t="s">
        <v>1033</v>
      </c>
      <c r="F118" s="81" t="s">
        <v>1164</v>
      </c>
    </row>
    <row r="119" spans="1:6" ht="43.5" x14ac:dyDescent="0.35">
      <c r="A119" s="78"/>
      <c r="B119" s="79"/>
      <c r="C119" s="80" t="s">
        <v>1168</v>
      </c>
      <c r="D119" s="80"/>
      <c r="E119" s="81" t="s">
        <v>1029</v>
      </c>
      <c r="F119" s="81" t="s">
        <v>1055</v>
      </c>
    </row>
    <row r="120" spans="1:6" ht="87" x14ac:dyDescent="0.35">
      <c r="A120" s="78"/>
      <c r="B120" s="79"/>
      <c r="C120" s="80" t="s">
        <v>1169</v>
      </c>
      <c r="D120" s="80"/>
      <c r="E120" s="81" t="s">
        <v>1033</v>
      </c>
      <c r="F120" s="81" t="s">
        <v>1030</v>
      </c>
    </row>
    <row r="121" spans="1:6" ht="77.5" x14ac:dyDescent="0.35">
      <c r="A121" s="78" t="s">
        <v>12</v>
      </c>
      <c r="B121" s="79"/>
      <c r="C121" s="80" t="s">
        <v>1170</v>
      </c>
      <c r="D121" s="80"/>
      <c r="E121" s="81" t="s">
        <v>1033</v>
      </c>
      <c r="F121" s="81" t="s">
        <v>1109</v>
      </c>
    </row>
    <row r="122" spans="1:6" ht="87" x14ac:dyDescent="0.35">
      <c r="A122" s="78" t="s">
        <v>12</v>
      </c>
      <c r="B122" s="79"/>
      <c r="C122" s="80" t="s">
        <v>1171</v>
      </c>
      <c r="D122" s="80"/>
      <c r="E122" s="81" t="s">
        <v>1050</v>
      </c>
      <c r="F122" s="81" t="s">
        <v>1030</v>
      </c>
    </row>
    <row r="123" spans="1:6" ht="43.5" x14ac:dyDescent="0.35">
      <c r="A123" s="78" t="s">
        <v>12</v>
      </c>
      <c r="B123" s="79"/>
      <c r="C123" s="80" t="s">
        <v>1172</v>
      </c>
      <c r="D123" s="80"/>
      <c r="E123" s="81" t="s">
        <v>1029</v>
      </c>
      <c r="F123" s="81" t="s">
        <v>1109</v>
      </c>
    </row>
    <row r="124" spans="1:6" ht="77.5" x14ac:dyDescent="0.35">
      <c r="A124" s="78" t="s">
        <v>12</v>
      </c>
      <c r="B124" s="79"/>
      <c r="C124" s="80" t="s">
        <v>1173</v>
      </c>
      <c r="D124" s="80"/>
      <c r="E124" s="81" t="s">
        <v>1033</v>
      </c>
      <c r="F124" s="81" t="s">
        <v>1109</v>
      </c>
    </row>
    <row r="125" spans="1:6" ht="77.5" x14ac:dyDescent="0.35">
      <c r="A125" s="78" t="s">
        <v>12</v>
      </c>
      <c r="B125" s="79"/>
      <c r="C125" s="80" t="s">
        <v>1174</v>
      </c>
      <c r="D125" s="80"/>
      <c r="E125" s="81" t="s">
        <v>1033</v>
      </c>
      <c r="F125" s="81" t="s">
        <v>1030</v>
      </c>
    </row>
    <row r="126" spans="1:6" ht="130.5" x14ac:dyDescent="0.35">
      <c r="A126" s="78" t="s">
        <v>12</v>
      </c>
      <c r="B126" s="79"/>
      <c r="C126" s="80" t="s">
        <v>1175</v>
      </c>
      <c r="D126" s="80"/>
      <c r="E126" s="81" t="s">
        <v>1033</v>
      </c>
      <c r="F126" s="81" t="s">
        <v>1030</v>
      </c>
    </row>
    <row r="127" spans="1:6" ht="77.5" x14ac:dyDescent="0.35">
      <c r="A127" s="78" t="s">
        <v>12</v>
      </c>
      <c r="B127" s="79"/>
      <c r="C127" s="80" t="s">
        <v>1176</v>
      </c>
      <c r="D127" s="80"/>
      <c r="E127" s="81" t="s">
        <v>1033</v>
      </c>
      <c r="F127" s="81" t="s">
        <v>1030</v>
      </c>
    </row>
    <row r="128" spans="1:6" ht="77.5" x14ac:dyDescent="0.35">
      <c r="A128" s="78"/>
      <c r="B128" s="79"/>
      <c r="C128" s="80" t="s">
        <v>1177</v>
      </c>
      <c r="D128" s="80"/>
      <c r="E128" s="81" t="s">
        <v>1033</v>
      </c>
      <c r="F128" s="81" t="s">
        <v>1030</v>
      </c>
    </row>
    <row r="129" spans="1:6" ht="77.5" x14ac:dyDescent="0.35">
      <c r="A129" s="78"/>
      <c r="B129" s="79"/>
      <c r="C129" s="80" t="s">
        <v>1178</v>
      </c>
      <c r="D129" s="80"/>
      <c r="E129" s="81" t="s">
        <v>1033</v>
      </c>
      <c r="F129" s="81" t="s">
        <v>1030</v>
      </c>
    </row>
    <row r="130" spans="1:6" ht="77.5" x14ac:dyDescent="0.35">
      <c r="A130" s="78"/>
      <c r="B130" s="79"/>
      <c r="C130" s="80" t="s">
        <v>1179</v>
      </c>
      <c r="D130" s="80"/>
      <c r="E130" s="81" t="s">
        <v>1033</v>
      </c>
      <c r="F130" s="81" t="s">
        <v>1030</v>
      </c>
    </row>
    <row r="131" spans="1:6" ht="116" x14ac:dyDescent="0.35">
      <c r="A131" s="78" t="s">
        <v>12</v>
      </c>
      <c r="B131" s="79"/>
      <c r="C131" s="80" t="s">
        <v>1180</v>
      </c>
      <c r="D131" s="80"/>
      <c r="E131" s="81" t="s">
        <v>1029</v>
      </c>
      <c r="F131" s="81" t="s">
        <v>1030</v>
      </c>
    </row>
    <row r="132" spans="1:6" ht="77.5" x14ac:dyDescent="0.35">
      <c r="A132" s="78" t="s">
        <v>12</v>
      </c>
      <c r="B132" s="79"/>
      <c r="C132" s="80" t="s">
        <v>1181</v>
      </c>
      <c r="D132" s="80"/>
      <c r="E132" s="81" t="s">
        <v>1033</v>
      </c>
      <c r="F132" s="81" t="s">
        <v>1030</v>
      </c>
    </row>
    <row r="133" spans="1:6" ht="108.5" x14ac:dyDescent="0.35">
      <c r="A133" s="78" t="s">
        <v>12</v>
      </c>
      <c r="B133" s="79"/>
      <c r="C133" s="80" t="s">
        <v>1182</v>
      </c>
      <c r="D133" s="80"/>
      <c r="E133" s="81" t="s">
        <v>1106</v>
      </c>
      <c r="F133" s="81" t="s">
        <v>1030</v>
      </c>
    </row>
    <row r="134" spans="1:6" ht="72.5" x14ac:dyDescent="0.35">
      <c r="A134" s="78" t="s">
        <v>12</v>
      </c>
      <c r="B134" s="79"/>
      <c r="C134" s="80" t="s">
        <v>1183</v>
      </c>
      <c r="D134" s="80"/>
      <c r="E134" s="81" t="s">
        <v>1029</v>
      </c>
      <c r="F134" s="81" t="s">
        <v>1030</v>
      </c>
    </row>
    <row r="135" spans="1:6" ht="203" x14ac:dyDescent="0.35">
      <c r="A135" s="78"/>
      <c r="B135" s="79"/>
      <c r="C135" s="83" t="s">
        <v>1184</v>
      </c>
      <c r="D135" s="80"/>
      <c r="E135" s="81" t="s">
        <v>1033</v>
      </c>
      <c r="F135" s="81" t="s">
        <v>1030</v>
      </c>
    </row>
    <row r="136" spans="1:6" ht="43.5" x14ac:dyDescent="0.35">
      <c r="A136" s="78" t="s">
        <v>12</v>
      </c>
      <c r="B136" s="79"/>
      <c r="C136" s="80" t="s">
        <v>1185</v>
      </c>
      <c r="D136" s="80"/>
      <c r="E136" s="81" t="s">
        <v>1029</v>
      </c>
      <c r="F136" s="81" t="s">
        <v>1030</v>
      </c>
    </row>
    <row r="137" spans="1:6" ht="87" x14ac:dyDescent="0.35">
      <c r="A137" s="78" t="s">
        <v>12</v>
      </c>
      <c r="B137" s="79"/>
      <c r="C137" s="83" t="s">
        <v>1186</v>
      </c>
      <c r="D137" s="80"/>
      <c r="E137" s="81" t="s">
        <v>1054</v>
      </c>
      <c r="F137" s="81" t="s">
        <v>1030</v>
      </c>
    </row>
    <row r="138" spans="1:6" ht="319" x14ac:dyDescent="0.35">
      <c r="A138" s="78" t="s">
        <v>12</v>
      </c>
      <c r="B138" s="79"/>
      <c r="C138" s="83" t="s">
        <v>1187</v>
      </c>
      <c r="D138" s="80"/>
      <c r="E138" s="81" t="s">
        <v>1050</v>
      </c>
      <c r="F138" s="81" t="s">
        <v>1030</v>
      </c>
    </row>
    <row r="139" spans="1:6" ht="58" x14ac:dyDescent="0.35">
      <c r="A139" s="78" t="s">
        <v>12</v>
      </c>
      <c r="B139" s="79"/>
      <c r="C139" s="83" t="s">
        <v>1188</v>
      </c>
      <c r="D139" s="80"/>
      <c r="E139" s="81" t="s">
        <v>1050</v>
      </c>
      <c r="F139" s="81" t="s">
        <v>1030</v>
      </c>
    </row>
    <row r="140" spans="1:6" ht="101.5" x14ac:dyDescent="0.35">
      <c r="A140" s="78"/>
      <c r="B140" s="79" t="s">
        <v>1051</v>
      </c>
      <c r="C140" s="80" t="s">
        <v>1189</v>
      </c>
      <c r="D140" s="80"/>
      <c r="E140" s="81" t="s">
        <v>1033</v>
      </c>
      <c r="F140" s="81" t="s">
        <v>1109</v>
      </c>
    </row>
    <row r="141" spans="1:6" ht="77.5" x14ac:dyDescent="0.35">
      <c r="A141" s="78" t="s">
        <v>12</v>
      </c>
      <c r="B141" s="79"/>
      <c r="C141" s="80" t="s">
        <v>1190</v>
      </c>
      <c r="D141" s="80"/>
      <c r="E141" s="81" t="s">
        <v>1033</v>
      </c>
      <c r="F141" s="81" t="s">
        <v>1030</v>
      </c>
    </row>
    <row r="142" spans="1:6" ht="43.5" x14ac:dyDescent="0.35">
      <c r="A142" s="78"/>
      <c r="B142" s="79" t="s">
        <v>1118</v>
      </c>
      <c r="C142" s="80" t="s">
        <v>1191</v>
      </c>
      <c r="D142" s="80"/>
      <c r="E142" s="81" t="s">
        <v>1029</v>
      </c>
      <c r="F142" s="81" t="s">
        <v>1164</v>
      </c>
    </row>
    <row r="143" spans="1:6" ht="87" x14ac:dyDescent="0.35">
      <c r="A143" s="78"/>
      <c r="B143" s="79"/>
      <c r="C143" s="80" t="s">
        <v>1192</v>
      </c>
      <c r="D143" s="80"/>
      <c r="E143" s="81" t="s">
        <v>1033</v>
      </c>
      <c r="F143" s="81" t="s">
        <v>1109</v>
      </c>
    </row>
    <row r="144" spans="1:6" ht="77.5" x14ac:dyDescent="0.35">
      <c r="A144" s="78"/>
      <c r="B144" s="79" t="s">
        <v>1051</v>
      </c>
      <c r="C144" s="80" t="s">
        <v>1193</v>
      </c>
      <c r="D144" s="80"/>
      <c r="E144" s="81" t="s">
        <v>1033</v>
      </c>
      <c r="F144" s="81" t="s">
        <v>1109</v>
      </c>
    </row>
    <row r="145" spans="1:6" ht="43.5" x14ac:dyDescent="0.35">
      <c r="A145" s="78"/>
      <c r="B145" s="79" t="s">
        <v>1118</v>
      </c>
      <c r="C145" s="80" t="s">
        <v>1194</v>
      </c>
      <c r="D145" s="80"/>
      <c r="E145" s="81" t="s">
        <v>1029</v>
      </c>
      <c r="F145" s="81" t="s">
        <v>1030</v>
      </c>
    </row>
    <row r="146" spans="1:6" ht="43.5" x14ac:dyDescent="0.35">
      <c r="A146" s="78" t="s">
        <v>12</v>
      </c>
      <c r="B146" s="79" t="s">
        <v>1118</v>
      </c>
      <c r="C146" s="80" t="s">
        <v>1195</v>
      </c>
      <c r="D146" s="80"/>
      <c r="E146" s="81" t="s">
        <v>1029</v>
      </c>
      <c r="F146" s="81" t="s">
        <v>1109</v>
      </c>
    </row>
    <row r="147" spans="1:6" ht="77.5" x14ac:dyDescent="0.35">
      <c r="A147" s="78"/>
      <c r="B147" s="79" t="s">
        <v>1118</v>
      </c>
      <c r="C147" s="80" t="s">
        <v>1196</v>
      </c>
      <c r="D147" s="80"/>
      <c r="E147" s="81" t="s">
        <v>1033</v>
      </c>
      <c r="F147" s="81" t="s">
        <v>1109</v>
      </c>
    </row>
    <row r="148" spans="1:6" ht="304.5" x14ac:dyDescent="0.35">
      <c r="A148" s="78" t="s">
        <v>12</v>
      </c>
      <c r="B148" s="79" t="s">
        <v>1041</v>
      </c>
      <c r="C148" s="80" t="s">
        <v>1197</v>
      </c>
      <c r="D148" s="80"/>
      <c r="E148" s="81" t="s">
        <v>1029</v>
      </c>
      <c r="F148" s="81" t="s">
        <v>1055</v>
      </c>
    </row>
    <row r="149" spans="1:6" ht="77.5" x14ac:dyDescent="0.35">
      <c r="A149" s="78"/>
      <c r="B149" s="79"/>
      <c r="C149" s="80" t="s">
        <v>1198</v>
      </c>
      <c r="D149" s="80"/>
      <c r="E149" s="81" t="s">
        <v>1033</v>
      </c>
      <c r="F149" s="81" t="s">
        <v>1109</v>
      </c>
    </row>
    <row r="150" spans="1:6" ht="87" x14ac:dyDescent="0.35">
      <c r="A150" s="78"/>
      <c r="B150" s="79"/>
      <c r="C150" s="80" t="s">
        <v>1199</v>
      </c>
      <c r="D150" s="80"/>
      <c r="E150" s="81" t="s">
        <v>1033</v>
      </c>
      <c r="F150" s="81" t="s">
        <v>1109</v>
      </c>
    </row>
    <row r="151" spans="1:6" ht="77.5" x14ac:dyDescent="0.35">
      <c r="A151" s="78"/>
      <c r="B151" s="79"/>
      <c r="C151" s="80" t="s">
        <v>1200</v>
      </c>
      <c r="D151" s="80"/>
      <c r="E151" s="81" t="s">
        <v>1033</v>
      </c>
      <c r="F151" s="81" t="s">
        <v>1109</v>
      </c>
    </row>
    <row r="152" spans="1:6" ht="77.5" x14ac:dyDescent="0.35">
      <c r="A152" s="78" t="s">
        <v>12</v>
      </c>
      <c r="B152" s="79"/>
      <c r="C152" s="80" t="s">
        <v>1201</v>
      </c>
      <c r="D152" s="80"/>
      <c r="E152" s="81" t="s">
        <v>1033</v>
      </c>
      <c r="F152" s="81" t="s">
        <v>1109</v>
      </c>
    </row>
    <row r="153" spans="1:6" ht="77.5" x14ac:dyDescent="0.35">
      <c r="A153" s="78"/>
      <c r="B153" s="79"/>
      <c r="C153" s="80" t="s">
        <v>1202</v>
      </c>
      <c r="D153" s="80"/>
      <c r="E153" s="81" t="s">
        <v>1033</v>
      </c>
      <c r="F153" s="81" t="s">
        <v>1109</v>
      </c>
    </row>
    <row r="154" spans="1:6" ht="58" x14ac:dyDescent="0.35">
      <c r="A154" s="78"/>
      <c r="B154" s="79"/>
      <c r="C154" s="80" t="s">
        <v>1203</v>
      </c>
      <c r="D154" s="80"/>
      <c r="E154" s="81" t="s">
        <v>1029</v>
      </c>
      <c r="F154" s="81" t="s">
        <v>1109</v>
      </c>
    </row>
    <row r="155" spans="1:6" ht="46.5" x14ac:dyDescent="0.35">
      <c r="A155" s="78" t="s">
        <v>12</v>
      </c>
      <c r="B155" s="79"/>
      <c r="C155" s="80" t="s">
        <v>1204</v>
      </c>
      <c r="D155" s="80"/>
      <c r="E155" s="81" t="s">
        <v>1050</v>
      </c>
      <c r="F155" s="81" t="s">
        <v>1030</v>
      </c>
    </row>
    <row r="156" spans="1:6" ht="46.5" x14ac:dyDescent="0.35">
      <c r="A156" s="78" t="s">
        <v>12</v>
      </c>
      <c r="B156" s="79"/>
      <c r="C156" s="80" t="s">
        <v>1205</v>
      </c>
      <c r="D156" s="80"/>
      <c r="E156" s="81" t="s">
        <v>1050</v>
      </c>
      <c r="F156" s="81" t="s">
        <v>1030</v>
      </c>
    </row>
    <row r="157" spans="1:6" ht="46.5" x14ac:dyDescent="0.35">
      <c r="A157" s="78" t="s">
        <v>12</v>
      </c>
      <c r="B157" s="79"/>
      <c r="C157" s="80" t="s">
        <v>1206</v>
      </c>
      <c r="D157" s="80"/>
      <c r="E157" s="81" t="s">
        <v>1050</v>
      </c>
      <c r="F157" s="81" t="s">
        <v>1030</v>
      </c>
    </row>
    <row r="158" spans="1:6" ht="46.5" x14ac:dyDescent="0.35">
      <c r="A158" s="78" t="s">
        <v>12</v>
      </c>
      <c r="B158" s="79"/>
      <c r="C158" s="80" t="s">
        <v>1207</v>
      </c>
      <c r="D158" s="80"/>
      <c r="E158" s="81" t="s">
        <v>1050</v>
      </c>
      <c r="F158" s="81" t="s">
        <v>1030</v>
      </c>
    </row>
    <row r="159" spans="1:6" ht="72.5" x14ac:dyDescent="0.35">
      <c r="A159" s="78" t="s">
        <v>12</v>
      </c>
      <c r="B159" s="79"/>
      <c r="C159" s="80" t="s">
        <v>1208</v>
      </c>
      <c r="D159" s="80"/>
      <c r="E159" s="81" t="s">
        <v>1050</v>
      </c>
      <c r="F159" s="81" t="s">
        <v>1030</v>
      </c>
    </row>
    <row r="160" spans="1:6" ht="130.5" x14ac:dyDescent="0.35">
      <c r="A160" s="78" t="s">
        <v>12</v>
      </c>
      <c r="B160" s="79"/>
      <c r="C160" s="80" t="s">
        <v>1209</v>
      </c>
      <c r="D160" s="80"/>
      <c r="E160" s="81" t="s">
        <v>1050</v>
      </c>
      <c r="F160" s="81" t="s">
        <v>1030</v>
      </c>
    </row>
    <row r="161" spans="1:6" ht="43.5" x14ac:dyDescent="0.35">
      <c r="A161" s="78" t="s">
        <v>12</v>
      </c>
      <c r="B161" s="79"/>
      <c r="C161" s="80" t="s">
        <v>1210</v>
      </c>
      <c r="D161" s="80"/>
      <c r="E161" s="81"/>
      <c r="F161" s="81" t="s">
        <v>1030</v>
      </c>
    </row>
    <row r="162" spans="1:6" ht="72.5" x14ac:dyDescent="0.35">
      <c r="A162" s="78" t="s">
        <v>12</v>
      </c>
      <c r="B162" s="79"/>
      <c r="C162" s="80" t="s">
        <v>1211</v>
      </c>
      <c r="D162" s="80"/>
      <c r="E162" s="81"/>
      <c r="F162" s="81" t="s">
        <v>1030</v>
      </c>
    </row>
    <row r="163" spans="1:6" ht="72.5" x14ac:dyDescent="0.35">
      <c r="A163" s="78" t="s">
        <v>12</v>
      </c>
      <c r="B163" s="79"/>
      <c r="C163" s="84" t="s">
        <v>1212</v>
      </c>
      <c r="D163" s="84"/>
      <c r="E163" s="81" t="s">
        <v>1029</v>
      </c>
      <c r="F163" s="81" t="s">
        <v>1030</v>
      </c>
    </row>
    <row r="164" spans="1:6" ht="130.5" x14ac:dyDescent="0.35">
      <c r="A164" s="78" t="s">
        <v>12</v>
      </c>
      <c r="B164" s="79"/>
      <c r="C164" s="80" t="s">
        <v>1213</v>
      </c>
      <c r="D164" s="80"/>
      <c r="E164" s="81" t="s">
        <v>1029</v>
      </c>
      <c r="F164" s="81" t="s">
        <v>1030</v>
      </c>
    </row>
    <row r="165" spans="1:6" ht="217.5" x14ac:dyDescent="0.35">
      <c r="A165" s="78" t="s">
        <v>12</v>
      </c>
      <c r="B165" s="79"/>
      <c r="C165" s="84" t="s">
        <v>1214</v>
      </c>
      <c r="D165" s="84"/>
      <c r="E165" s="81" t="s">
        <v>1029</v>
      </c>
      <c r="F165" s="81" t="s">
        <v>1030</v>
      </c>
    </row>
    <row r="166" spans="1:6" ht="174" x14ac:dyDescent="0.35">
      <c r="A166" s="78" t="s">
        <v>12</v>
      </c>
      <c r="B166" s="79"/>
      <c r="C166" s="80" t="s">
        <v>1215</v>
      </c>
      <c r="D166" s="80"/>
      <c r="E166" s="81" t="s">
        <v>1029</v>
      </c>
      <c r="F166" s="81" t="s">
        <v>1030</v>
      </c>
    </row>
    <row r="167" spans="1:6" ht="217.5" x14ac:dyDescent="0.35">
      <c r="A167" s="78" t="s">
        <v>12</v>
      </c>
      <c r="B167" s="79"/>
      <c r="C167" s="80" t="s">
        <v>1216</v>
      </c>
      <c r="D167" s="80"/>
      <c r="E167" s="81" t="s">
        <v>1029</v>
      </c>
      <c r="F167" s="81" t="s">
        <v>1030</v>
      </c>
    </row>
    <row r="168" spans="1:6" ht="72.5" x14ac:dyDescent="0.35">
      <c r="A168" s="78" t="s">
        <v>12</v>
      </c>
      <c r="B168" s="81"/>
      <c r="C168" s="80" t="s">
        <v>1217</v>
      </c>
      <c r="D168" s="80"/>
      <c r="E168" s="81" t="s">
        <v>1029</v>
      </c>
      <c r="F168" s="81" t="s">
        <v>1030</v>
      </c>
    </row>
    <row r="169" spans="1:6" ht="159.5" x14ac:dyDescent="0.35">
      <c r="A169" s="78" t="s">
        <v>12</v>
      </c>
      <c r="B169" s="81"/>
      <c r="C169" s="80" t="s">
        <v>1218</v>
      </c>
      <c r="D169" s="80"/>
      <c r="E169" s="81" t="s">
        <v>1029</v>
      </c>
      <c r="F169" s="81" t="s">
        <v>1030</v>
      </c>
    </row>
    <row r="170" spans="1:6" ht="188.5" x14ac:dyDescent="0.35">
      <c r="A170" s="78"/>
      <c r="B170" s="81" t="s">
        <v>1219</v>
      </c>
      <c r="C170" s="80" t="s">
        <v>1220</v>
      </c>
      <c r="D170" s="80"/>
      <c r="E170" s="81" t="s">
        <v>1050</v>
      </c>
      <c r="F170" s="81" t="s">
        <v>1030</v>
      </c>
    </row>
    <row r="171" spans="1:6" ht="203" x14ac:dyDescent="0.35">
      <c r="A171" s="78"/>
      <c r="B171" s="81" t="s">
        <v>1219</v>
      </c>
      <c r="C171" s="80" t="s">
        <v>1221</v>
      </c>
      <c r="D171" s="80"/>
      <c r="E171" s="81" t="s">
        <v>1050</v>
      </c>
      <c r="F171" s="81" t="s">
        <v>1030</v>
      </c>
    </row>
    <row r="172" spans="1:6" ht="145" x14ac:dyDescent="0.35">
      <c r="A172" s="78"/>
      <c r="B172" s="79"/>
      <c r="C172" s="80" t="s">
        <v>1222</v>
      </c>
      <c r="D172" s="80"/>
      <c r="E172" s="81" t="s">
        <v>1033</v>
      </c>
      <c r="F172" s="81" t="s">
        <v>1030</v>
      </c>
    </row>
    <row r="173" spans="1:6" ht="46.5" x14ac:dyDescent="0.35">
      <c r="A173" s="78"/>
      <c r="B173" s="79"/>
      <c r="C173" s="80" t="s">
        <v>1223</v>
      </c>
      <c r="D173" s="80"/>
      <c r="E173" s="81" t="s">
        <v>1054</v>
      </c>
      <c r="F173" s="81" t="s">
        <v>1030</v>
      </c>
    </row>
    <row r="174" spans="1:6" ht="31" x14ac:dyDescent="0.35">
      <c r="A174" s="78"/>
      <c r="B174" s="81"/>
      <c r="C174" s="80" t="s">
        <v>1224</v>
      </c>
      <c r="D174" s="80"/>
      <c r="E174" s="81" t="s">
        <v>1029</v>
      </c>
      <c r="F174" s="81" t="s">
        <v>1030</v>
      </c>
    </row>
    <row r="175" spans="1:6" ht="77.5" x14ac:dyDescent="0.35">
      <c r="A175" s="78"/>
      <c r="B175" s="81"/>
      <c r="C175" s="80" t="s">
        <v>1225</v>
      </c>
      <c r="D175" s="80"/>
      <c r="E175" s="81" t="s">
        <v>1226</v>
      </c>
      <c r="F175" s="81" t="s">
        <v>1030</v>
      </c>
    </row>
    <row r="176" spans="1:6" ht="46.5" x14ac:dyDescent="0.35">
      <c r="A176" s="78"/>
      <c r="B176" s="79"/>
      <c r="C176" s="80" t="s">
        <v>1227</v>
      </c>
      <c r="D176" s="80"/>
      <c r="E176" s="81" t="s">
        <v>1050</v>
      </c>
      <c r="F176" s="81" t="s">
        <v>1030</v>
      </c>
    </row>
    <row r="177" spans="1:6" ht="77.5" x14ac:dyDescent="0.35">
      <c r="A177" s="78"/>
      <c r="B177" s="79"/>
      <c r="C177" s="80" t="s">
        <v>1228</v>
      </c>
      <c r="D177" s="80"/>
      <c r="E177" s="81" t="s">
        <v>1033</v>
      </c>
      <c r="F177" s="81" t="s">
        <v>1030</v>
      </c>
    </row>
    <row r="178" spans="1:6" ht="72.5" x14ac:dyDescent="0.35">
      <c r="A178" s="78"/>
      <c r="B178" s="79"/>
      <c r="C178" s="80" t="s">
        <v>1229</v>
      </c>
      <c r="D178" s="80"/>
      <c r="E178" s="81" t="s">
        <v>1050</v>
      </c>
      <c r="F178" s="81" t="s">
        <v>1030</v>
      </c>
    </row>
    <row r="179" spans="1:6" ht="43.5" x14ac:dyDescent="0.35">
      <c r="A179" s="78" t="s">
        <v>12</v>
      </c>
      <c r="B179" s="81"/>
      <c r="C179" s="80" t="s">
        <v>1230</v>
      </c>
      <c r="D179" s="80"/>
      <c r="E179" s="81" t="s">
        <v>1029</v>
      </c>
      <c r="F179" s="81" t="s">
        <v>1030</v>
      </c>
    </row>
    <row r="180" spans="1:6" ht="58" x14ac:dyDescent="0.35">
      <c r="A180" s="78"/>
      <c r="B180" s="81"/>
      <c r="C180" s="80" t="s">
        <v>1231</v>
      </c>
      <c r="D180" s="80"/>
      <c r="E180" s="81" t="s">
        <v>1029</v>
      </c>
      <c r="F180" s="81" t="s">
        <v>1030</v>
      </c>
    </row>
    <row r="181" spans="1:6" ht="58" x14ac:dyDescent="0.35">
      <c r="A181" s="78"/>
      <c r="B181" s="79"/>
      <c r="C181" s="80" t="s">
        <v>1232</v>
      </c>
      <c r="D181" s="80"/>
      <c r="E181" s="81" t="s">
        <v>1050</v>
      </c>
      <c r="F181" s="81" t="s">
        <v>1030</v>
      </c>
    </row>
    <row r="182" spans="1:6" ht="87" x14ac:dyDescent="0.35">
      <c r="A182" s="78"/>
      <c r="B182" s="81"/>
      <c r="C182" s="80" t="s">
        <v>1233</v>
      </c>
      <c r="D182" s="80"/>
      <c r="E182" s="81" t="s">
        <v>1029</v>
      </c>
      <c r="F182" s="81" t="s">
        <v>1030</v>
      </c>
    </row>
    <row r="183" spans="1:6" ht="217.5" x14ac:dyDescent="0.35">
      <c r="A183" s="78"/>
      <c r="B183" s="81"/>
      <c r="C183" s="80" t="s">
        <v>1234</v>
      </c>
      <c r="D183" s="80"/>
      <c r="E183" s="81" t="s">
        <v>1029</v>
      </c>
      <c r="F183" s="81" t="s">
        <v>1030</v>
      </c>
    </row>
    <row r="184" spans="1:6" ht="77.5" x14ac:dyDescent="0.35">
      <c r="A184" s="78" t="s">
        <v>12</v>
      </c>
      <c r="B184" s="79"/>
      <c r="C184" s="80" t="s">
        <v>1235</v>
      </c>
      <c r="D184" s="80"/>
      <c r="E184" s="81" t="s">
        <v>1033</v>
      </c>
      <c r="F184" s="81" t="s">
        <v>1030</v>
      </c>
    </row>
    <row r="185" spans="1:6" ht="43.5" x14ac:dyDescent="0.35">
      <c r="A185" s="78" t="s">
        <v>12</v>
      </c>
      <c r="B185" s="81"/>
      <c r="C185" s="80" t="s">
        <v>1236</v>
      </c>
      <c r="D185" s="80"/>
      <c r="E185" s="81" t="s">
        <v>1029</v>
      </c>
      <c r="F185" s="81" t="s">
        <v>1030</v>
      </c>
    </row>
    <row r="186" spans="1:6" ht="46.5" x14ac:dyDescent="0.35">
      <c r="A186" s="78" t="s">
        <v>12</v>
      </c>
      <c r="B186" s="81"/>
      <c r="C186" s="80" t="s">
        <v>1237</v>
      </c>
      <c r="D186" s="80"/>
      <c r="E186" s="81" t="s">
        <v>1050</v>
      </c>
      <c r="F186" s="81" t="s">
        <v>1030</v>
      </c>
    </row>
    <row r="187" spans="1:6" ht="174" x14ac:dyDescent="0.35">
      <c r="A187" s="78" t="s">
        <v>12</v>
      </c>
      <c r="B187" s="81"/>
      <c r="C187" s="80" t="s">
        <v>1238</v>
      </c>
      <c r="D187" s="80"/>
      <c r="E187" s="81" t="s">
        <v>1029</v>
      </c>
      <c r="F187" s="81" t="s">
        <v>1030</v>
      </c>
    </row>
    <row r="188" spans="1:6" ht="46.5" x14ac:dyDescent="0.35">
      <c r="A188" s="78"/>
      <c r="B188" s="81"/>
      <c r="C188" s="80" t="s">
        <v>1239</v>
      </c>
      <c r="D188" s="80"/>
      <c r="E188" s="81" t="s">
        <v>1050</v>
      </c>
      <c r="F188" s="81" t="s">
        <v>1030</v>
      </c>
    </row>
    <row r="189" spans="1:6" ht="145" x14ac:dyDescent="0.35">
      <c r="A189" s="78"/>
      <c r="B189" s="81"/>
      <c r="C189" s="80" t="s">
        <v>1240</v>
      </c>
      <c r="D189" s="80"/>
      <c r="E189" s="81" t="s">
        <v>1029</v>
      </c>
      <c r="F189" s="81" t="s">
        <v>1030</v>
      </c>
    </row>
    <row r="190" spans="1:6" ht="58" x14ac:dyDescent="0.35">
      <c r="A190" s="78"/>
      <c r="B190" s="79"/>
      <c r="C190" s="80" t="s">
        <v>1241</v>
      </c>
      <c r="D190" s="80"/>
      <c r="E190" s="81" t="s">
        <v>1029</v>
      </c>
      <c r="F190" s="81" t="s">
        <v>1030</v>
      </c>
    </row>
    <row r="191" spans="1:6" ht="58" x14ac:dyDescent="0.35">
      <c r="A191" s="78" t="s">
        <v>12</v>
      </c>
      <c r="B191" s="81"/>
      <c r="C191" s="80" t="s">
        <v>1242</v>
      </c>
      <c r="D191" s="80"/>
      <c r="E191" s="81" t="s">
        <v>1029</v>
      </c>
      <c r="F191" s="81" t="s">
        <v>1030</v>
      </c>
    </row>
    <row r="192" spans="1:6" ht="43.5" x14ac:dyDescent="0.35">
      <c r="A192" s="78" t="s">
        <v>12</v>
      </c>
      <c r="B192" s="81"/>
      <c r="C192" s="80" t="s">
        <v>1243</v>
      </c>
      <c r="D192" s="80"/>
      <c r="E192" s="81" t="s">
        <v>1029</v>
      </c>
      <c r="F192" s="81" t="s">
        <v>1030</v>
      </c>
    </row>
    <row r="193" spans="1:6" ht="31" x14ac:dyDescent="0.35">
      <c r="A193" s="78" t="s">
        <v>12</v>
      </c>
      <c r="B193" s="81"/>
      <c r="C193" s="80" t="s">
        <v>1244</v>
      </c>
      <c r="D193" s="80"/>
      <c r="E193" s="81" t="s">
        <v>1029</v>
      </c>
      <c r="F193" s="81" t="s">
        <v>1030</v>
      </c>
    </row>
    <row r="194" spans="1:6" ht="31" x14ac:dyDescent="0.35">
      <c r="A194" s="78" t="s">
        <v>12</v>
      </c>
      <c r="B194" s="81"/>
      <c r="C194" s="80" t="s">
        <v>1245</v>
      </c>
      <c r="D194" s="80"/>
      <c r="E194" s="81" t="s">
        <v>1029</v>
      </c>
      <c r="F194" s="81" t="s">
        <v>1030</v>
      </c>
    </row>
    <row r="195" spans="1:6" ht="58" x14ac:dyDescent="0.35">
      <c r="A195" s="78" t="s">
        <v>12</v>
      </c>
      <c r="B195" s="81"/>
      <c r="C195" s="80" t="s">
        <v>1246</v>
      </c>
      <c r="D195" s="80"/>
      <c r="E195" s="81" t="s">
        <v>1029</v>
      </c>
      <c r="F195" s="81" t="s">
        <v>1030</v>
      </c>
    </row>
    <row r="196" spans="1:6" ht="31" x14ac:dyDescent="0.35">
      <c r="A196" s="78" t="s">
        <v>12</v>
      </c>
      <c r="B196" s="81"/>
      <c r="C196" s="80" t="s">
        <v>1247</v>
      </c>
      <c r="D196" s="80"/>
      <c r="E196" s="81" t="s">
        <v>1029</v>
      </c>
      <c r="F196" s="81" t="s">
        <v>1030</v>
      </c>
    </row>
    <row r="197" spans="1:6" ht="43.5" x14ac:dyDescent="0.35">
      <c r="A197" s="78" t="s">
        <v>12</v>
      </c>
      <c r="B197" s="81" t="s">
        <v>1219</v>
      </c>
      <c r="C197" s="80" t="s">
        <v>1248</v>
      </c>
      <c r="D197" s="80"/>
      <c r="E197" s="81" t="s">
        <v>1029</v>
      </c>
      <c r="F197" s="81" t="s">
        <v>1030</v>
      </c>
    </row>
    <row r="198" spans="1:6" ht="72.5" x14ac:dyDescent="0.35">
      <c r="A198" s="78" t="s">
        <v>12</v>
      </c>
      <c r="B198" s="81" t="s">
        <v>1219</v>
      </c>
      <c r="C198" s="80" t="s">
        <v>1249</v>
      </c>
      <c r="D198" s="80"/>
      <c r="E198" s="81" t="s">
        <v>1029</v>
      </c>
      <c r="F198" s="81" t="s">
        <v>1030</v>
      </c>
    </row>
    <row r="199" spans="1:6" ht="101.5" x14ac:dyDescent="0.35">
      <c r="A199" s="78" t="s">
        <v>12</v>
      </c>
      <c r="B199" s="81" t="s">
        <v>1219</v>
      </c>
      <c r="C199" s="80" t="s">
        <v>1250</v>
      </c>
      <c r="D199" s="80"/>
      <c r="E199" s="81" t="s">
        <v>1029</v>
      </c>
      <c r="F199" s="81" t="s">
        <v>1030</v>
      </c>
    </row>
    <row r="200" spans="1:6" ht="58" x14ac:dyDescent="0.35">
      <c r="A200" s="78"/>
      <c r="B200" s="81"/>
      <c r="C200" s="80" t="s">
        <v>1251</v>
      </c>
      <c r="D200" s="80"/>
      <c r="E200" s="81" t="s">
        <v>1029</v>
      </c>
      <c r="F200" s="81" t="s">
        <v>1030</v>
      </c>
    </row>
    <row r="201" spans="1:6" ht="58" x14ac:dyDescent="0.35">
      <c r="A201" s="78"/>
      <c r="B201" s="81"/>
      <c r="C201" s="80" t="s">
        <v>1252</v>
      </c>
      <c r="D201" s="80"/>
      <c r="E201" s="81" t="s">
        <v>1029</v>
      </c>
      <c r="F201" s="81" t="s">
        <v>1030</v>
      </c>
    </row>
    <row r="202" spans="1:6" ht="58" x14ac:dyDescent="0.35">
      <c r="A202" s="78"/>
      <c r="B202" s="81"/>
      <c r="C202" s="80" t="s">
        <v>1253</v>
      </c>
      <c r="D202" s="80"/>
      <c r="E202" s="81" t="s">
        <v>1029</v>
      </c>
      <c r="F202" s="81" t="s">
        <v>1030</v>
      </c>
    </row>
    <row r="203" spans="1:6" ht="31" x14ac:dyDescent="0.35">
      <c r="A203" s="78"/>
      <c r="B203" s="81"/>
      <c r="C203" s="80" t="s">
        <v>1254</v>
      </c>
      <c r="D203" s="80"/>
      <c r="E203" s="81" t="s">
        <v>1029</v>
      </c>
      <c r="F203" s="81" t="s">
        <v>1030</v>
      </c>
    </row>
    <row r="204" spans="1:6" ht="31" x14ac:dyDescent="0.35">
      <c r="A204" s="78"/>
      <c r="B204" s="81"/>
      <c r="C204" s="80" t="s">
        <v>1255</v>
      </c>
      <c r="D204" s="80"/>
      <c r="E204" s="81" t="s">
        <v>1029</v>
      </c>
      <c r="F204" s="81" t="s">
        <v>1030</v>
      </c>
    </row>
    <row r="205" spans="1:6" ht="43.5" x14ac:dyDescent="0.35">
      <c r="A205" s="78"/>
      <c r="B205" s="81"/>
      <c r="C205" s="80" t="s">
        <v>1256</v>
      </c>
      <c r="D205" s="80"/>
      <c r="E205" s="81" t="s">
        <v>1029</v>
      </c>
      <c r="F205" s="81" t="s">
        <v>1030</v>
      </c>
    </row>
    <row r="206" spans="1:6" ht="31" x14ac:dyDescent="0.35">
      <c r="A206" s="78"/>
      <c r="B206" s="81"/>
      <c r="C206" s="80" t="s">
        <v>1257</v>
      </c>
      <c r="D206" s="80"/>
      <c r="E206" s="81" t="s">
        <v>1029</v>
      </c>
      <c r="F206" s="81" t="s">
        <v>1030</v>
      </c>
    </row>
    <row r="207" spans="1:6" ht="77.5" x14ac:dyDescent="0.35">
      <c r="A207" s="78"/>
      <c r="B207" s="81"/>
      <c r="C207" s="80" t="s">
        <v>1258</v>
      </c>
      <c r="D207" s="80"/>
      <c r="E207" s="81" t="s">
        <v>1259</v>
      </c>
      <c r="F207" s="81" t="s">
        <v>1030</v>
      </c>
    </row>
    <row r="208" spans="1:6" ht="145" x14ac:dyDescent="0.35">
      <c r="A208" s="78" t="s">
        <v>12</v>
      </c>
      <c r="B208" s="81"/>
      <c r="C208" s="80" t="s">
        <v>1260</v>
      </c>
      <c r="D208" s="80"/>
      <c r="E208" s="81" t="s">
        <v>1259</v>
      </c>
      <c r="F208" s="81" t="s">
        <v>1030</v>
      </c>
    </row>
    <row r="209" spans="1:6" ht="77.5" x14ac:dyDescent="0.35">
      <c r="A209" s="78" t="s">
        <v>12</v>
      </c>
      <c r="B209" s="79"/>
      <c r="C209" s="80" t="s">
        <v>1261</v>
      </c>
      <c r="D209" s="80"/>
      <c r="E209" s="81" t="s">
        <v>1033</v>
      </c>
      <c r="F209" s="81" t="s">
        <v>1030</v>
      </c>
    </row>
    <row r="210" spans="1:6" ht="101.5" x14ac:dyDescent="0.35">
      <c r="A210" s="78" t="s">
        <v>12</v>
      </c>
      <c r="B210" s="79"/>
      <c r="C210" s="80" t="s">
        <v>1262</v>
      </c>
      <c r="D210" s="80"/>
      <c r="E210" s="81" t="s">
        <v>1033</v>
      </c>
      <c r="F210" s="81" t="s">
        <v>1030</v>
      </c>
    </row>
    <row r="211" spans="1:6" ht="72.5" x14ac:dyDescent="0.35">
      <c r="A211" s="78" t="s">
        <v>12</v>
      </c>
      <c r="B211" s="81"/>
      <c r="C211" s="80" t="s">
        <v>1263</v>
      </c>
      <c r="D211" s="80"/>
      <c r="E211" s="81" t="s">
        <v>1029</v>
      </c>
      <c r="F211" s="81" t="s">
        <v>1030</v>
      </c>
    </row>
    <row r="212" spans="1:6" ht="77.5" x14ac:dyDescent="0.35">
      <c r="A212" s="78"/>
      <c r="B212" s="81"/>
      <c r="C212" s="80" t="s">
        <v>1264</v>
      </c>
      <c r="D212" s="80"/>
      <c r="E212" s="81" t="s">
        <v>1259</v>
      </c>
      <c r="F212" s="81" t="s">
        <v>1030</v>
      </c>
    </row>
    <row r="213" spans="1:6" ht="87" x14ac:dyDescent="0.35">
      <c r="A213" s="78"/>
      <c r="B213" s="81"/>
      <c r="C213" s="80" t="s">
        <v>1265</v>
      </c>
      <c r="D213" s="80"/>
      <c r="E213" s="81" t="s">
        <v>1029</v>
      </c>
      <c r="F213" s="81" t="s">
        <v>1030</v>
      </c>
    </row>
    <row r="214" spans="1:6" ht="217.5" x14ac:dyDescent="0.35">
      <c r="A214" s="78"/>
      <c r="B214" s="81"/>
      <c r="C214" s="80" t="s">
        <v>1266</v>
      </c>
      <c r="D214" s="80"/>
      <c r="E214" s="81" t="s">
        <v>1029</v>
      </c>
      <c r="F214" s="81" t="s">
        <v>1030</v>
      </c>
    </row>
    <row r="215" spans="1:6" ht="58" x14ac:dyDescent="0.35">
      <c r="A215" s="78" t="s">
        <v>12</v>
      </c>
      <c r="B215" s="81"/>
      <c r="C215" s="80" t="s">
        <v>1267</v>
      </c>
      <c r="D215" s="80"/>
      <c r="E215" s="81" t="s">
        <v>1029</v>
      </c>
      <c r="F215" s="81" t="s">
        <v>1030</v>
      </c>
    </row>
    <row r="216" spans="1:6" ht="116" x14ac:dyDescent="0.35">
      <c r="A216" s="78" t="s">
        <v>12</v>
      </c>
      <c r="B216" s="79"/>
      <c r="C216" s="80" t="s">
        <v>1268</v>
      </c>
      <c r="D216" s="80"/>
      <c r="E216" s="81" t="s">
        <v>1029</v>
      </c>
      <c r="F216" s="81" t="s">
        <v>1030</v>
      </c>
    </row>
    <row r="217" spans="1:6" ht="43.5" x14ac:dyDescent="0.35">
      <c r="A217" s="78" t="s">
        <v>12</v>
      </c>
      <c r="B217" s="81"/>
      <c r="C217" s="80" t="s">
        <v>1269</v>
      </c>
      <c r="D217" s="80"/>
      <c r="E217" s="81" t="s">
        <v>1029</v>
      </c>
      <c r="F217" s="81" t="s">
        <v>1030</v>
      </c>
    </row>
    <row r="218" spans="1:6" ht="188.5" x14ac:dyDescent="0.35">
      <c r="A218" s="78" t="s">
        <v>12</v>
      </c>
      <c r="B218" s="79"/>
      <c r="C218" s="80" t="s">
        <v>1270</v>
      </c>
      <c r="D218" s="80"/>
      <c r="E218" s="81" t="s">
        <v>1033</v>
      </c>
      <c r="F218" s="81" t="s">
        <v>1026</v>
      </c>
    </row>
    <row r="219" spans="1:6" ht="130.5" x14ac:dyDescent="0.35">
      <c r="A219" s="78" t="s">
        <v>12</v>
      </c>
      <c r="B219" s="79"/>
      <c r="C219" s="80" t="s">
        <v>1271</v>
      </c>
      <c r="D219" s="80"/>
      <c r="E219" s="81"/>
      <c r="F219" s="81" t="s">
        <v>1030</v>
      </c>
    </row>
    <row r="220" spans="1:6" ht="159.5" x14ac:dyDescent="0.35">
      <c r="A220" s="78" t="s">
        <v>12</v>
      </c>
      <c r="B220" s="79"/>
      <c r="C220" s="80" t="s">
        <v>1272</v>
      </c>
      <c r="D220" s="80"/>
      <c r="E220" s="81" t="s">
        <v>1029</v>
      </c>
      <c r="F220" s="81" t="s">
        <v>1030</v>
      </c>
    </row>
    <row r="221" spans="1:6" ht="15.5" x14ac:dyDescent="0.35">
      <c r="A221" s="78"/>
      <c r="B221" s="79"/>
      <c r="C221" s="80" t="s">
        <v>1273</v>
      </c>
      <c r="D221" s="80"/>
      <c r="E221" s="81"/>
      <c r="F221" s="81" t="s">
        <v>1030</v>
      </c>
    </row>
    <row r="222" spans="1:6" ht="203" x14ac:dyDescent="0.35">
      <c r="A222" s="78" t="s">
        <v>12</v>
      </c>
      <c r="B222" s="81"/>
      <c r="C222" s="80" t="s">
        <v>1274</v>
      </c>
      <c r="D222" s="80"/>
      <c r="E222" s="81" t="s">
        <v>1029</v>
      </c>
      <c r="F222" s="81" t="s">
        <v>1030</v>
      </c>
    </row>
    <row r="223" spans="1:6" ht="46.5" x14ac:dyDescent="0.35">
      <c r="A223" s="78" t="s">
        <v>12</v>
      </c>
      <c r="B223" s="79"/>
      <c r="C223" s="80" t="s">
        <v>1275</v>
      </c>
      <c r="D223" s="80"/>
      <c r="E223" s="81" t="s">
        <v>1054</v>
      </c>
      <c r="F223" s="81" t="s">
        <v>1030</v>
      </c>
    </row>
    <row r="224" spans="1:6" ht="43.5" x14ac:dyDescent="0.35">
      <c r="A224" s="78" t="s">
        <v>12</v>
      </c>
      <c r="B224" s="81" t="s">
        <v>1219</v>
      </c>
      <c r="C224" s="80" t="s">
        <v>1276</v>
      </c>
      <c r="D224" s="80"/>
      <c r="E224" s="81" t="s">
        <v>1029</v>
      </c>
      <c r="F224" s="81" t="s">
        <v>1030</v>
      </c>
    </row>
    <row r="225" spans="1:6" ht="77.5" x14ac:dyDescent="0.35">
      <c r="A225" s="78"/>
      <c r="B225" s="79" t="s">
        <v>1051</v>
      </c>
      <c r="C225" s="80" t="s">
        <v>1277</v>
      </c>
      <c r="D225" s="80"/>
      <c r="E225" s="81" t="s">
        <v>1033</v>
      </c>
      <c r="F225" s="81" t="s">
        <v>1109</v>
      </c>
    </row>
    <row r="226" spans="1:6" ht="58" x14ac:dyDescent="0.35">
      <c r="A226" s="78"/>
      <c r="B226" s="81"/>
      <c r="C226" s="80" t="s">
        <v>1278</v>
      </c>
      <c r="D226" s="80"/>
      <c r="E226" s="81"/>
      <c r="F226" s="81" t="s">
        <v>1030</v>
      </c>
    </row>
    <row r="227" spans="1:6" ht="43.5" x14ac:dyDescent="0.35">
      <c r="A227" s="78"/>
      <c r="B227" s="81"/>
      <c r="C227" s="80" t="s">
        <v>1279</v>
      </c>
      <c r="D227" s="80"/>
      <c r="E227" s="81"/>
      <c r="F227" s="81" t="s">
        <v>1030</v>
      </c>
    </row>
    <row r="228" spans="1:6" ht="43.5" x14ac:dyDescent="0.35">
      <c r="A228" s="78"/>
      <c r="B228" s="81"/>
      <c r="C228" s="80" t="s">
        <v>1280</v>
      </c>
      <c r="D228" s="80"/>
      <c r="E228" s="81"/>
      <c r="F228" s="81" t="s">
        <v>1030</v>
      </c>
    </row>
    <row r="229" spans="1:6" ht="29" x14ac:dyDescent="0.35">
      <c r="A229" s="78"/>
      <c r="B229" s="81"/>
      <c r="C229" s="80" t="s">
        <v>1281</v>
      </c>
      <c r="D229" s="80"/>
      <c r="E229" s="81"/>
      <c r="F229" s="81" t="s">
        <v>1030</v>
      </c>
    </row>
    <row r="230" spans="1:6" ht="72.5" x14ac:dyDescent="0.35">
      <c r="A230" s="78"/>
      <c r="B230" s="81"/>
      <c r="C230" s="80" t="s">
        <v>1282</v>
      </c>
      <c r="D230" s="80"/>
      <c r="E230" s="81"/>
      <c r="F230" s="81" t="s">
        <v>1030</v>
      </c>
    </row>
    <row r="231" spans="1:6" ht="43.5" x14ac:dyDescent="0.35">
      <c r="A231" s="78"/>
      <c r="B231" s="81"/>
      <c r="C231" s="80" t="s">
        <v>1283</v>
      </c>
      <c r="D231" s="80"/>
      <c r="E231" s="81"/>
      <c r="F231" s="81" t="s">
        <v>1030</v>
      </c>
    </row>
    <row r="232" spans="1:6" ht="43.5" x14ac:dyDescent="0.35">
      <c r="A232" s="78"/>
      <c r="B232" s="81"/>
      <c r="C232" s="80" t="s">
        <v>1284</v>
      </c>
      <c r="D232" s="80"/>
      <c r="E232" s="81"/>
      <c r="F232" s="81" t="s">
        <v>1030</v>
      </c>
    </row>
    <row r="233" spans="1:6" ht="43.5" x14ac:dyDescent="0.35">
      <c r="A233" s="78"/>
      <c r="B233" s="81"/>
      <c r="C233" s="80" t="s">
        <v>1285</v>
      </c>
      <c r="D233" s="80"/>
      <c r="E233" s="81"/>
      <c r="F233" s="81" t="s">
        <v>1030</v>
      </c>
    </row>
    <row r="234" spans="1:6" ht="43.5" x14ac:dyDescent="0.35">
      <c r="A234" s="78"/>
      <c r="B234" s="81"/>
      <c r="C234" s="80" t="s">
        <v>1286</v>
      </c>
      <c r="D234" s="80"/>
      <c r="E234" s="81"/>
      <c r="F234" s="81" t="s">
        <v>1030</v>
      </c>
    </row>
    <row r="235" spans="1:6" ht="29" x14ac:dyDescent="0.35">
      <c r="A235" s="78"/>
      <c r="B235" s="81"/>
      <c r="C235" s="80" t="s">
        <v>1287</v>
      </c>
      <c r="D235" s="80"/>
      <c r="E235" s="81"/>
      <c r="F235" s="81" t="s">
        <v>1030</v>
      </c>
    </row>
    <row r="236" spans="1:6" ht="29" x14ac:dyDescent="0.35">
      <c r="A236" s="78"/>
      <c r="B236" s="81"/>
      <c r="C236" s="80" t="s">
        <v>1288</v>
      </c>
      <c r="D236" s="80"/>
      <c r="E236" s="81"/>
      <c r="F236" s="81" t="s">
        <v>1030</v>
      </c>
    </row>
    <row r="237" spans="1:6" ht="29" x14ac:dyDescent="0.35">
      <c r="A237" s="78"/>
      <c r="B237" s="81"/>
      <c r="C237" s="80" t="s">
        <v>1289</v>
      </c>
      <c r="D237" s="80"/>
      <c r="E237" s="81"/>
      <c r="F237" s="81" t="s">
        <v>1030</v>
      </c>
    </row>
    <row r="238" spans="1:6" ht="58" x14ac:dyDescent="0.35">
      <c r="A238" s="78"/>
      <c r="B238" s="81"/>
      <c r="C238" s="80" t="s">
        <v>1290</v>
      </c>
      <c r="D238" s="80"/>
      <c r="E238" s="81"/>
      <c r="F238" s="81" t="s">
        <v>1030</v>
      </c>
    </row>
    <row r="239" spans="1:6" ht="130.5" x14ac:dyDescent="0.35">
      <c r="A239" s="78"/>
      <c r="B239" s="79"/>
      <c r="C239" s="80" t="s">
        <v>1291</v>
      </c>
      <c r="D239" s="80"/>
      <c r="E239" s="81" t="s">
        <v>1033</v>
      </c>
      <c r="F239" s="81" t="s">
        <v>1030</v>
      </c>
    </row>
    <row r="240" spans="1:6" ht="46.5" x14ac:dyDescent="0.35">
      <c r="A240" s="78"/>
      <c r="B240" s="79"/>
      <c r="C240" s="80" t="s">
        <v>1292</v>
      </c>
      <c r="D240" s="80"/>
      <c r="E240" s="81" t="s">
        <v>1050</v>
      </c>
      <c r="F240" s="81" t="s">
        <v>1030</v>
      </c>
    </row>
    <row r="241" spans="1:6" ht="46.5" x14ac:dyDescent="0.35">
      <c r="A241" s="78" t="s">
        <v>12</v>
      </c>
      <c r="B241" s="79"/>
      <c r="C241" s="80" t="s">
        <v>1293</v>
      </c>
      <c r="D241" s="80"/>
      <c r="E241" s="81" t="s">
        <v>1050</v>
      </c>
      <c r="F241" s="81" t="s">
        <v>1030</v>
      </c>
    </row>
    <row r="242" spans="1:6" ht="72.5" x14ac:dyDescent="0.35">
      <c r="A242" s="78"/>
      <c r="B242" s="81"/>
      <c r="C242" s="80" t="s">
        <v>1294</v>
      </c>
      <c r="D242" s="80"/>
      <c r="E242" s="81" t="s">
        <v>1050</v>
      </c>
      <c r="F242" s="81" t="s">
        <v>1030</v>
      </c>
    </row>
    <row r="243" spans="1:6" ht="43.5" x14ac:dyDescent="0.35">
      <c r="A243" s="78" t="s">
        <v>12</v>
      </c>
      <c r="B243" s="79"/>
      <c r="C243" s="80" t="s">
        <v>1295</v>
      </c>
      <c r="D243" s="80"/>
      <c r="E243" s="81"/>
      <c r="F243" s="81" t="s">
        <v>1030</v>
      </c>
    </row>
    <row r="244" spans="1:6" ht="101.5" x14ac:dyDescent="0.35">
      <c r="A244" s="78"/>
      <c r="B244" s="79"/>
      <c r="C244" s="80" t="s">
        <v>1296</v>
      </c>
      <c r="D244" s="80"/>
      <c r="E244" s="81" t="s">
        <v>1033</v>
      </c>
      <c r="F244" s="81"/>
    </row>
    <row r="245" spans="1:6" ht="29" x14ac:dyDescent="0.35">
      <c r="A245" s="78"/>
      <c r="B245" s="81" t="s">
        <v>1297</v>
      </c>
      <c r="C245" s="80" t="s">
        <v>1298</v>
      </c>
      <c r="D245" s="80"/>
      <c r="E245" s="81"/>
      <c r="F245" s="81" t="s">
        <v>1030</v>
      </c>
    </row>
    <row r="246" spans="1:6" ht="188.5" x14ac:dyDescent="0.35">
      <c r="A246" s="78"/>
      <c r="B246" s="79"/>
      <c r="C246" s="80" t="s">
        <v>1299</v>
      </c>
      <c r="D246" s="80"/>
      <c r="E246" s="81" t="s">
        <v>1033</v>
      </c>
      <c r="F246" s="81" t="s">
        <v>1030</v>
      </c>
    </row>
    <row r="247" spans="1:6" ht="31" x14ac:dyDescent="0.35">
      <c r="A247" s="78"/>
      <c r="B247" s="81" t="s">
        <v>1297</v>
      </c>
      <c r="C247" s="80" t="s">
        <v>1300</v>
      </c>
      <c r="D247" s="80"/>
      <c r="E247" s="81" t="s">
        <v>1029</v>
      </c>
      <c r="F247" s="81" t="s">
        <v>1030</v>
      </c>
    </row>
    <row r="248" spans="1:6" ht="43.5" x14ac:dyDescent="0.35">
      <c r="A248" s="78"/>
      <c r="B248" s="81" t="s">
        <v>1297</v>
      </c>
      <c r="C248" s="80" t="s">
        <v>1301</v>
      </c>
      <c r="D248" s="80"/>
      <c r="E248" s="81" t="s">
        <v>1029</v>
      </c>
      <c r="F248" s="81" t="s">
        <v>1030</v>
      </c>
    </row>
    <row r="249" spans="1:6" ht="77.5" x14ac:dyDescent="0.35">
      <c r="A249" s="78"/>
      <c r="B249" s="79"/>
      <c r="C249" s="80" t="s">
        <v>1302</v>
      </c>
      <c r="D249" s="80"/>
      <c r="E249" s="81" t="s">
        <v>1033</v>
      </c>
      <c r="F249" s="81" t="s">
        <v>1030</v>
      </c>
    </row>
    <row r="250" spans="1:6" ht="159.5" x14ac:dyDescent="0.35">
      <c r="A250" s="78"/>
      <c r="B250" s="81"/>
      <c r="C250" s="80" t="s">
        <v>1303</v>
      </c>
      <c r="D250" s="80"/>
      <c r="E250" s="81" t="s">
        <v>1029</v>
      </c>
      <c r="F250" s="81" t="s">
        <v>1030</v>
      </c>
    </row>
    <row r="251" spans="1:6" ht="77.5" x14ac:dyDescent="0.35">
      <c r="A251" s="78"/>
      <c r="B251" s="81"/>
      <c r="C251" s="80" t="s">
        <v>1304</v>
      </c>
      <c r="D251" s="80"/>
      <c r="E251" s="81" t="s">
        <v>1226</v>
      </c>
      <c r="F251" s="81" t="s">
        <v>1030</v>
      </c>
    </row>
    <row r="252" spans="1:6" ht="409.5" x14ac:dyDescent="0.35">
      <c r="A252" s="78"/>
      <c r="B252" s="79"/>
      <c r="C252" s="80" t="s">
        <v>1305</v>
      </c>
      <c r="D252" s="80"/>
      <c r="E252" s="81" t="s">
        <v>1029</v>
      </c>
      <c r="F252" s="81" t="s">
        <v>1030</v>
      </c>
    </row>
    <row r="253" spans="1:6" ht="77.5" x14ac:dyDescent="0.35">
      <c r="A253" s="78"/>
      <c r="B253" s="81" t="s">
        <v>1219</v>
      </c>
      <c r="C253" s="80" t="s">
        <v>1306</v>
      </c>
      <c r="D253" s="80"/>
      <c r="E253" s="81" t="s">
        <v>1033</v>
      </c>
      <c r="F253" s="81" t="s">
        <v>1030</v>
      </c>
    </row>
    <row r="254" spans="1:6" ht="43.5" x14ac:dyDescent="0.35">
      <c r="A254" s="78"/>
      <c r="B254" s="81"/>
      <c r="C254" s="80" t="s">
        <v>1307</v>
      </c>
      <c r="D254" s="80"/>
      <c r="E254" s="81" t="s">
        <v>1029</v>
      </c>
      <c r="F254" s="81" t="s">
        <v>1030</v>
      </c>
    </row>
    <row r="255" spans="1:6" ht="101.5" x14ac:dyDescent="0.35">
      <c r="A255" s="78" t="s">
        <v>12</v>
      </c>
      <c r="B255" s="81"/>
      <c r="C255" s="80" t="s">
        <v>1308</v>
      </c>
      <c r="D255" s="80"/>
      <c r="E255" s="81" t="s">
        <v>1029</v>
      </c>
      <c r="F255" s="81" t="s">
        <v>1030</v>
      </c>
    </row>
    <row r="256" spans="1:6" ht="58" x14ac:dyDescent="0.35">
      <c r="A256" s="78" t="s">
        <v>12</v>
      </c>
      <c r="B256" s="79"/>
      <c r="C256" s="80" t="s">
        <v>1309</v>
      </c>
      <c r="D256" s="80"/>
      <c r="E256" s="81" t="s">
        <v>1029</v>
      </c>
      <c r="F256" s="81" t="s">
        <v>1030</v>
      </c>
    </row>
    <row r="257" spans="1:6" ht="409.5" x14ac:dyDescent="0.35">
      <c r="A257" s="78"/>
      <c r="B257" s="81" t="s">
        <v>1219</v>
      </c>
      <c r="C257" s="80" t="s">
        <v>1310</v>
      </c>
      <c r="D257" s="80"/>
      <c r="E257" s="81" t="s">
        <v>1050</v>
      </c>
      <c r="F257" s="81" t="s">
        <v>1030</v>
      </c>
    </row>
    <row r="258" spans="1:6" ht="391.5" x14ac:dyDescent="0.35">
      <c r="A258" s="78"/>
      <c r="B258" s="81" t="s">
        <v>1219</v>
      </c>
      <c r="C258" s="80" t="s">
        <v>1311</v>
      </c>
      <c r="D258" s="80"/>
      <c r="E258" s="81" t="s">
        <v>1050</v>
      </c>
      <c r="F258" s="81" t="s">
        <v>1030</v>
      </c>
    </row>
    <row r="259" spans="1:6" ht="409.5" x14ac:dyDescent="0.35">
      <c r="A259" s="78"/>
      <c r="B259" s="81" t="s">
        <v>1219</v>
      </c>
      <c r="C259" s="80" t="s">
        <v>1312</v>
      </c>
      <c r="D259" s="80"/>
      <c r="E259" s="81" t="s">
        <v>1033</v>
      </c>
      <c r="F259" s="81" t="s">
        <v>1030</v>
      </c>
    </row>
  </sheetData>
  <mergeCells count="4">
    <mergeCell ref="B18:B19"/>
    <mergeCell ref="C18:H18"/>
    <mergeCell ref="B28:B29"/>
    <mergeCell ref="C28:H28"/>
  </mergeCells>
  <hyperlinks>
    <hyperlink ref="A1" r:id="rId1" xr:uid="{00000000-0004-0000-0500-000000000000}"/>
    <hyperlink ref="B18" r:id="rId2" location="_msocom_1" xr:uid="{00000000-0004-0000-0500-000001000000}"/>
    <hyperlink ref="B20" r:id="rId3" location="_msocom_2" xr:uid="{00000000-0004-0000-0500-000002000000}"/>
    <hyperlink ref="B22" r:id="rId4" location="_msocom_3" xr:uid="{00000000-0004-0000-0500-000003000000}"/>
    <hyperlink ref="B23" r:id="rId5" location="_msocom_4" xr:uid="{00000000-0004-0000-0500-000004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BA8A-D5E3-42D1-856C-0E94863CFB10}">
  <sheetPr>
    <tabColor theme="9" tint="0.39997558519241921"/>
  </sheetPr>
  <dimension ref="A1:Y235"/>
  <sheetViews>
    <sheetView showGridLines="0" tabSelected="1" showOutlineSymbols="0" zoomScaleNormal="100" workbookViewId="0"/>
  </sheetViews>
  <sheetFormatPr defaultColWidth="0" defaultRowHeight="21.75" customHeight="1" zeroHeight="1" x14ac:dyDescent="0.35"/>
  <cols>
    <col min="1" max="5" width="2.36328125" style="90" customWidth="1"/>
    <col min="6" max="6" width="16.26953125" style="90" bestFit="1" customWidth="1"/>
    <col min="7" max="14" width="11.6328125" style="90" customWidth="1"/>
    <col min="15" max="20" width="8.6328125" style="90" customWidth="1"/>
    <col min="21" max="25" width="2.6328125" style="90" customWidth="1"/>
    <col min="26" max="16384" width="12.6328125" style="90" hidden="1"/>
  </cols>
  <sheetData>
    <row r="1" spans="1:25" ht="14.5" customHeight="1" x14ac:dyDescent="0.35">
      <c r="A1" s="89"/>
      <c r="B1" s="89"/>
      <c r="C1" s="89"/>
      <c r="D1" s="89"/>
      <c r="E1" s="89"/>
      <c r="F1" s="89"/>
      <c r="G1" s="89"/>
      <c r="H1" s="89"/>
      <c r="I1" s="89"/>
      <c r="J1" s="89"/>
      <c r="K1" s="89"/>
      <c r="L1" s="89"/>
      <c r="M1" s="89"/>
      <c r="N1" s="89"/>
      <c r="O1" s="89"/>
      <c r="P1" s="89"/>
      <c r="Q1" s="89"/>
      <c r="R1" s="89"/>
      <c r="S1" s="89"/>
      <c r="T1" s="89"/>
      <c r="U1" s="89"/>
      <c r="V1" s="89"/>
      <c r="W1" s="89"/>
      <c r="X1" s="89"/>
      <c r="Y1" s="89"/>
    </row>
    <row r="2" spans="1:25" ht="14.5" customHeight="1" x14ac:dyDescent="0.35">
      <c r="A2" s="89"/>
      <c r="B2" s="89"/>
      <c r="C2" s="89"/>
      <c r="D2" s="89"/>
      <c r="E2" s="89"/>
      <c r="F2" s="89"/>
      <c r="G2" s="89"/>
      <c r="H2" s="89"/>
      <c r="I2" s="89"/>
      <c r="J2" s="89"/>
      <c r="K2" s="89"/>
      <c r="L2" s="89"/>
      <c r="M2" s="89"/>
      <c r="N2" s="89"/>
      <c r="O2" s="89"/>
      <c r="P2" s="89"/>
      <c r="Q2" s="89"/>
      <c r="R2" s="89"/>
      <c r="S2" s="89"/>
      <c r="T2" s="89"/>
      <c r="U2" s="89"/>
      <c r="V2" s="89"/>
      <c r="W2" s="89"/>
      <c r="X2" s="89"/>
      <c r="Y2" s="89"/>
    </row>
    <row r="3" spans="1:25" ht="14.5" customHeight="1" x14ac:dyDescent="0.35">
      <c r="A3" s="89"/>
      <c r="B3" s="89"/>
      <c r="C3" s="89"/>
      <c r="D3" s="89"/>
      <c r="E3" s="89"/>
      <c r="F3" s="89"/>
      <c r="G3" s="89"/>
      <c r="H3" s="89"/>
      <c r="I3" s="89"/>
      <c r="J3" s="89"/>
      <c r="K3" s="89"/>
      <c r="L3" s="89"/>
      <c r="M3" s="89"/>
      <c r="N3" s="89"/>
      <c r="O3" s="89"/>
      <c r="P3" s="89"/>
      <c r="Q3" s="89"/>
      <c r="R3" s="89"/>
      <c r="S3" s="89"/>
      <c r="T3" s="89"/>
      <c r="U3" s="89"/>
      <c r="V3" s="89"/>
      <c r="W3" s="89"/>
      <c r="X3" s="89"/>
      <c r="Y3" s="89"/>
    </row>
    <row r="4" spans="1:25" ht="14.5" customHeight="1" x14ac:dyDescent="0.35">
      <c r="A4" s="89"/>
      <c r="B4" s="89"/>
      <c r="C4" s="89"/>
      <c r="D4" s="89"/>
      <c r="E4" s="89"/>
      <c r="F4" s="89"/>
      <c r="G4" s="89"/>
      <c r="H4" s="89"/>
      <c r="I4" s="89"/>
      <c r="J4" s="89"/>
      <c r="K4" s="89"/>
      <c r="L4" s="89"/>
      <c r="M4" s="89"/>
      <c r="N4" s="89"/>
      <c r="O4" s="89"/>
      <c r="P4" s="89"/>
      <c r="Q4" s="91"/>
      <c r="R4" s="89"/>
      <c r="S4" s="89"/>
      <c r="T4" s="89"/>
      <c r="U4" s="89"/>
      <c r="V4" s="89"/>
      <c r="W4" s="89"/>
      <c r="X4" s="89"/>
      <c r="Y4" s="89"/>
    </row>
    <row r="5" spans="1:25" ht="14.5" customHeight="1" x14ac:dyDescent="0.35">
      <c r="A5" s="89"/>
      <c r="B5" s="89"/>
      <c r="C5" s="89"/>
      <c r="D5" s="89"/>
      <c r="E5" s="89"/>
      <c r="F5" s="89"/>
      <c r="G5" s="89"/>
      <c r="H5" s="89"/>
      <c r="I5" s="89"/>
      <c r="J5" s="89"/>
      <c r="K5" s="89"/>
      <c r="L5" s="89"/>
      <c r="M5" s="89"/>
      <c r="N5" s="89"/>
      <c r="O5" s="89"/>
      <c r="P5" s="89"/>
      <c r="Q5" s="89"/>
      <c r="R5" s="89"/>
      <c r="S5" s="89"/>
      <c r="T5" s="89"/>
      <c r="U5" s="89"/>
      <c r="V5" s="89"/>
      <c r="W5" s="89"/>
      <c r="X5" s="89"/>
      <c r="Y5" s="89"/>
    </row>
    <row r="6" spans="1:25" ht="14.5" customHeight="1" x14ac:dyDescent="0.35">
      <c r="A6" s="89"/>
      <c r="B6" s="89"/>
      <c r="C6" s="89"/>
      <c r="D6" s="89"/>
      <c r="E6" s="89"/>
      <c r="F6" s="89"/>
      <c r="G6" s="89"/>
      <c r="H6" s="89"/>
      <c r="I6" s="89"/>
      <c r="J6" s="89"/>
      <c r="K6" s="89"/>
      <c r="L6" s="89"/>
      <c r="M6" s="89"/>
      <c r="N6" s="89"/>
      <c r="O6" s="89"/>
      <c r="P6" s="89"/>
      <c r="Q6" s="89"/>
      <c r="R6" s="89"/>
      <c r="S6" s="89"/>
      <c r="T6" s="89"/>
      <c r="U6" s="89"/>
      <c r="V6" s="89"/>
      <c r="W6" s="89"/>
      <c r="X6" s="89"/>
      <c r="Y6" s="89"/>
    </row>
    <row r="7" spans="1:25" ht="14.5" customHeight="1" x14ac:dyDescent="0.35">
      <c r="A7" s="89"/>
      <c r="B7" s="89"/>
      <c r="C7" s="89"/>
      <c r="D7" s="89"/>
      <c r="E7" s="89"/>
      <c r="F7" s="89"/>
      <c r="G7" s="89"/>
      <c r="H7" s="89"/>
      <c r="I7" s="89"/>
      <c r="J7" s="89"/>
      <c r="K7" s="89"/>
      <c r="L7" s="89"/>
      <c r="M7" s="89"/>
      <c r="N7" s="89"/>
      <c r="O7" s="89"/>
      <c r="P7" s="89"/>
      <c r="Q7" s="89"/>
      <c r="R7" s="89"/>
      <c r="S7" s="89"/>
      <c r="T7" s="89"/>
      <c r="U7" s="89"/>
      <c r="V7" s="89"/>
      <c r="W7" s="89"/>
      <c r="X7" s="89"/>
      <c r="Y7" s="89"/>
    </row>
    <row r="8" spans="1:25" ht="14.5" customHeight="1" x14ac:dyDescent="0.35">
      <c r="A8" s="89"/>
      <c r="B8" s="89"/>
      <c r="C8" s="89"/>
      <c r="D8" s="89"/>
      <c r="E8" s="89"/>
      <c r="F8" s="89"/>
      <c r="G8" s="89"/>
      <c r="H8" s="89"/>
      <c r="I8" s="89"/>
      <c r="J8" s="89"/>
      <c r="K8" s="89"/>
      <c r="L8" s="89"/>
      <c r="M8" s="89"/>
      <c r="N8" s="89"/>
      <c r="O8" s="89"/>
      <c r="P8" s="89"/>
      <c r="Q8" s="89"/>
      <c r="R8" s="89"/>
      <c r="S8" s="89"/>
      <c r="T8" s="89"/>
      <c r="U8" s="89"/>
      <c r="V8" s="89"/>
      <c r="W8" s="89"/>
      <c r="X8" s="89"/>
      <c r="Y8" s="89"/>
    </row>
    <row r="9" spans="1:25" ht="14.5" customHeight="1" x14ac:dyDescent="0.35">
      <c r="A9" s="89"/>
      <c r="B9" s="89"/>
      <c r="C9" s="89"/>
      <c r="D9" s="89"/>
      <c r="E9" s="89"/>
      <c r="F9" s="89"/>
      <c r="G9" s="89"/>
      <c r="H9" s="89"/>
      <c r="I9" s="89"/>
      <c r="J9" s="89"/>
      <c r="K9" s="89"/>
      <c r="L9" s="89"/>
      <c r="M9" s="89"/>
      <c r="N9" s="89"/>
      <c r="O9" s="89"/>
      <c r="P9" s="89"/>
      <c r="Q9" s="89"/>
      <c r="R9" s="89"/>
      <c r="S9" s="89"/>
      <c r="T9" s="89"/>
      <c r="U9" s="89"/>
      <c r="V9" s="89"/>
      <c r="W9" s="89"/>
      <c r="X9" s="89"/>
      <c r="Y9" s="89"/>
    </row>
    <row r="10" spans="1:25" ht="14.5" customHeight="1" x14ac:dyDescent="0.35">
      <c r="A10" s="89"/>
      <c r="B10" s="89"/>
      <c r="C10" s="89"/>
      <c r="D10" s="89"/>
      <c r="E10" s="89"/>
      <c r="F10" s="89"/>
      <c r="G10" s="89"/>
      <c r="H10" s="89"/>
      <c r="I10" s="89"/>
      <c r="J10" s="89"/>
      <c r="K10" s="89"/>
      <c r="L10" s="89"/>
      <c r="M10" s="89"/>
      <c r="N10" s="89"/>
      <c r="O10" s="89"/>
      <c r="P10" s="89"/>
      <c r="Q10" s="89"/>
      <c r="R10" s="89"/>
      <c r="S10" s="89"/>
      <c r="T10" s="89"/>
      <c r="U10" s="89"/>
      <c r="V10" s="89"/>
      <c r="W10" s="89"/>
      <c r="X10" s="89"/>
      <c r="Y10" s="89"/>
    </row>
    <row r="11" spans="1:25" ht="14.5" customHeight="1" x14ac:dyDescent="0.35">
      <c r="A11" s="89"/>
      <c r="B11" s="89"/>
      <c r="C11" s="89"/>
      <c r="D11" s="89"/>
      <c r="E11" s="89"/>
      <c r="F11" s="89"/>
      <c r="G11" s="89"/>
      <c r="H11" s="89"/>
      <c r="I11" s="89"/>
      <c r="J11" s="89"/>
      <c r="K11" s="89"/>
      <c r="L11" s="89"/>
      <c r="M11" s="89"/>
      <c r="N11" s="89"/>
      <c r="O11" s="89"/>
      <c r="P11" s="89"/>
      <c r="Q11" s="89"/>
      <c r="R11" s="89"/>
      <c r="S11" s="89"/>
      <c r="T11" s="89"/>
      <c r="U11" s="89"/>
      <c r="V11" s="89"/>
      <c r="W11" s="89"/>
      <c r="X11" s="89"/>
      <c r="Y11" s="89"/>
    </row>
    <row r="12" spans="1:25" ht="14.5" customHeight="1" x14ac:dyDescent="0.35">
      <c r="A12" s="89"/>
      <c r="B12" s="89"/>
      <c r="C12" s="89"/>
      <c r="D12" s="89"/>
      <c r="E12" s="89"/>
      <c r="F12" s="89"/>
      <c r="G12" s="89"/>
      <c r="H12" s="89"/>
      <c r="I12" s="89"/>
      <c r="J12" s="89"/>
      <c r="K12" s="89"/>
      <c r="L12" s="89"/>
      <c r="M12" s="89"/>
      <c r="N12" s="89"/>
      <c r="O12" s="89"/>
      <c r="P12" s="89"/>
      <c r="Q12" s="89"/>
      <c r="R12" s="89"/>
      <c r="S12" s="89"/>
      <c r="T12" s="89"/>
      <c r="U12" s="89"/>
      <c r="V12" s="89"/>
      <c r="W12" s="89"/>
      <c r="X12" s="89"/>
      <c r="Y12" s="89"/>
    </row>
    <row r="13" spans="1:25" ht="14.5" customHeight="1" x14ac:dyDescent="0.35">
      <c r="A13" s="89"/>
      <c r="B13" s="89"/>
      <c r="C13" s="89"/>
      <c r="D13" s="89"/>
      <c r="E13" s="89"/>
      <c r="F13" s="89"/>
      <c r="G13" s="89"/>
      <c r="H13" s="89"/>
      <c r="I13" s="89"/>
      <c r="K13" s="89"/>
      <c r="L13" s="89"/>
      <c r="M13" s="89"/>
      <c r="N13" s="89"/>
      <c r="O13" s="89"/>
      <c r="P13" s="89"/>
      <c r="Q13" s="89"/>
      <c r="R13" s="89"/>
      <c r="S13" s="89"/>
      <c r="T13" s="89"/>
      <c r="U13" s="89"/>
      <c r="V13" s="89"/>
      <c r="W13" s="89"/>
      <c r="X13" s="89"/>
      <c r="Y13" s="89"/>
    </row>
    <row r="14" spans="1:25" ht="14.5" customHeight="1" x14ac:dyDescent="0.35">
      <c r="A14" s="89"/>
      <c r="B14" s="89"/>
      <c r="C14" s="89"/>
      <c r="D14" s="89"/>
      <c r="E14" s="89"/>
      <c r="F14" s="89"/>
      <c r="G14" s="89"/>
      <c r="H14" s="89"/>
      <c r="I14" s="89"/>
      <c r="J14" s="89"/>
      <c r="K14" s="89"/>
      <c r="L14" s="89"/>
      <c r="M14" s="89"/>
      <c r="N14" s="89"/>
      <c r="O14" s="89"/>
      <c r="P14" s="89"/>
      <c r="Q14" s="89"/>
      <c r="R14" s="89"/>
      <c r="S14" s="89"/>
      <c r="T14" s="89"/>
      <c r="U14" s="89"/>
      <c r="V14" s="89"/>
      <c r="W14" s="89"/>
      <c r="X14" s="89"/>
      <c r="Y14" s="89"/>
    </row>
    <row r="15" spans="1:25" ht="14.5" customHeight="1" x14ac:dyDescent="0.35">
      <c r="A15" s="89"/>
      <c r="B15" s="89"/>
      <c r="C15" s="89"/>
      <c r="D15" s="89"/>
      <c r="E15" s="89"/>
      <c r="F15" s="89"/>
      <c r="G15" s="89"/>
      <c r="H15" s="89"/>
      <c r="I15" s="89"/>
      <c r="J15" s="89"/>
      <c r="K15" s="89"/>
      <c r="L15" s="89"/>
      <c r="M15" s="89"/>
      <c r="N15" s="89"/>
      <c r="O15" s="89"/>
      <c r="P15" s="89"/>
      <c r="Q15" s="89"/>
      <c r="R15" s="89"/>
      <c r="S15" s="89"/>
      <c r="T15" s="89"/>
      <c r="U15" s="89"/>
      <c r="V15" s="89"/>
      <c r="W15" s="89"/>
      <c r="X15" s="89"/>
      <c r="Y15" s="89"/>
    </row>
    <row r="16" spans="1:25" ht="14.5" customHeight="1" x14ac:dyDescent="0.35">
      <c r="A16" s="89"/>
      <c r="B16" s="89"/>
      <c r="C16" s="89"/>
      <c r="D16" s="89"/>
      <c r="E16" s="89"/>
      <c r="F16" s="89"/>
      <c r="G16" s="89"/>
      <c r="H16" s="89"/>
      <c r="I16" s="89"/>
      <c r="J16" s="89"/>
      <c r="K16" s="89"/>
      <c r="L16" s="89"/>
      <c r="M16" s="89"/>
      <c r="N16" s="89"/>
      <c r="O16" s="89"/>
      <c r="P16" s="89"/>
      <c r="Q16" s="89"/>
      <c r="R16" s="89"/>
      <c r="S16" s="89"/>
      <c r="T16" s="89"/>
      <c r="U16" s="89"/>
      <c r="V16" s="89"/>
      <c r="W16" s="89"/>
      <c r="X16" s="89"/>
      <c r="Y16" s="89"/>
    </row>
    <row r="17" spans="1:25" ht="14.5" customHeight="1" x14ac:dyDescent="0.35">
      <c r="A17" s="89"/>
      <c r="B17" s="89"/>
      <c r="C17" s="89"/>
      <c r="D17" s="89"/>
      <c r="E17" s="89"/>
      <c r="F17" s="89"/>
      <c r="G17" s="89"/>
      <c r="H17" s="89"/>
      <c r="I17" s="89"/>
      <c r="J17" s="89"/>
      <c r="K17" s="89"/>
      <c r="L17" s="89"/>
      <c r="M17" s="89"/>
      <c r="N17" s="89"/>
      <c r="O17" s="89"/>
      <c r="P17" s="89"/>
      <c r="Q17" s="89"/>
      <c r="R17" s="89"/>
      <c r="S17" s="89"/>
      <c r="T17" s="89"/>
      <c r="U17" s="89"/>
      <c r="V17" s="89"/>
      <c r="W17" s="89"/>
      <c r="X17" s="89"/>
      <c r="Y17" s="89"/>
    </row>
    <row r="18" spans="1:25" ht="14.5" customHeight="1" x14ac:dyDescent="0.45">
      <c r="A18" s="89"/>
      <c r="B18" s="89"/>
      <c r="C18" s="89"/>
      <c r="D18" s="89"/>
      <c r="E18" s="89"/>
      <c r="F18" s="92" t="s">
        <v>1384</v>
      </c>
      <c r="G18" s="93"/>
      <c r="H18" s="93"/>
      <c r="I18" s="93"/>
      <c r="J18" s="93"/>
      <c r="K18" s="93"/>
      <c r="L18" s="93"/>
      <c r="M18" s="93"/>
      <c r="N18" s="93"/>
      <c r="O18" s="93"/>
      <c r="P18" s="93"/>
      <c r="Q18" s="93"/>
      <c r="R18" s="93"/>
      <c r="S18" s="93"/>
      <c r="T18" s="93"/>
      <c r="U18" s="94"/>
      <c r="V18" s="94"/>
      <c r="W18" s="94"/>
      <c r="X18" s="94"/>
      <c r="Y18" s="89"/>
    </row>
    <row r="19" spans="1:25" ht="14.5" customHeight="1" x14ac:dyDescent="0.45">
      <c r="A19" s="89"/>
      <c r="B19" s="89"/>
      <c r="C19" s="89"/>
      <c r="D19" s="89"/>
      <c r="E19" s="89"/>
      <c r="F19" s="92"/>
      <c r="G19" s="93"/>
      <c r="H19" s="93"/>
      <c r="I19" s="93"/>
      <c r="J19" s="93"/>
      <c r="K19" s="93"/>
      <c r="L19" s="93"/>
      <c r="M19" s="93"/>
      <c r="N19" s="93"/>
      <c r="O19" s="93"/>
      <c r="P19" s="93"/>
      <c r="Q19" s="93"/>
      <c r="R19" s="93"/>
      <c r="S19" s="93"/>
      <c r="T19" s="93"/>
      <c r="U19" s="94"/>
      <c r="V19" s="94"/>
      <c r="W19" s="94"/>
      <c r="X19" s="94"/>
      <c r="Y19" s="89"/>
    </row>
    <row r="20" spans="1:25" ht="60" customHeight="1" x14ac:dyDescent="0.35">
      <c r="A20" s="89"/>
      <c r="B20" s="89"/>
      <c r="C20" s="89"/>
      <c r="D20" s="89"/>
      <c r="E20" s="89"/>
      <c r="F20" s="109" t="s">
        <v>1655</v>
      </c>
      <c r="G20" s="95"/>
      <c r="H20" s="95"/>
      <c r="I20" s="95"/>
      <c r="J20" s="95"/>
      <c r="K20" s="95"/>
      <c r="L20" s="95"/>
      <c r="M20" s="95"/>
      <c r="N20" s="95"/>
      <c r="O20" s="95"/>
      <c r="P20" s="95"/>
      <c r="Q20" s="95"/>
      <c r="R20" s="95"/>
      <c r="S20" s="95"/>
      <c r="T20" s="96"/>
      <c r="U20" s="94"/>
      <c r="V20" s="94"/>
      <c r="W20" s="94"/>
      <c r="X20" s="94"/>
      <c r="Y20" s="89"/>
    </row>
    <row r="21" spans="1:25" ht="14.5" customHeight="1" x14ac:dyDescent="0.35">
      <c r="A21" s="89"/>
      <c r="B21" s="89"/>
      <c r="C21" s="89"/>
      <c r="D21" s="89"/>
      <c r="E21" s="89"/>
      <c r="F21" s="89"/>
      <c r="G21" s="89"/>
      <c r="H21" s="89"/>
      <c r="I21" s="89"/>
      <c r="J21" s="89"/>
      <c r="K21" s="89"/>
      <c r="L21" s="89"/>
      <c r="M21" s="89"/>
      <c r="N21" s="89"/>
      <c r="O21" s="89"/>
      <c r="P21" s="89"/>
      <c r="Q21" s="89"/>
      <c r="R21" s="89"/>
      <c r="S21" s="89"/>
      <c r="T21" s="89"/>
      <c r="U21" s="89"/>
      <c r="V21" s="89"/>
      <c r="W21" s="89"/>
      <c r="X21" s="89"/>
      <c r="Y21" s="89"/>
    </row>
    <row r="22" spans="1:25" ht="14.5" customHeight="1" x14ac:dyDescent="0.35">
      <c r="A22" s="89"/>
      <c r="B22" s="89"/>
      <c r="C22" s="89"/>
      <c r="D22" s="89"/>
      <c r="E22" s="89"/>
      <c r="F22" s="97">
        <v>45119</v>
      </c>
      <c r="G22" s="98"/>
      <c r="H22" s="98"/>
      <c r="I22" s="98"/>
      <c r="J22" s="98"/>
      <c r="K22" s="98"/>
      <c r="L22" s="98"/>
      <c r="M22" s="98"/>
      <c r="N22" s="98"/>
      <c r="O22" s="98"/>
      <c r="P22" s="98"/>
      <c r="Q22" s="98"/>
      <c r="R22" s="98"/>
      <c r="S22" s="98"/>
      <c r="T22" s="99"/>
      <c r="U22" s="100"/>
      <c r="V22" s="100"/>
      <c r="W22" s="100"/>
      <c r="X22" s="100"/>
      <c r="Y22" s="89"/>
    </row>
    <row r="23" spans="1:25" ht="14.5" customHeight="1" x14ac:dyDescent="0.35">
      <c r="A23" s="89"/>
      <c r="B23" s="89"/>
      <c r="C23" s="89"/>
      <c r="D23" s="89"/>
      <c r="E23" s="89"/>
      <c r="F23" s="101"/>
      <c r="G23" s="89"/>
      <c r="H23" s="89"/>
      <c r="I23" s="89"/>
      <c r="J23" s="89"/>
      <c r="K23" s="89"/>
      <c r="L23" s="89"/>
      <c r="M23" s="89"/>
      <c r="N23" s="89"/>
      <c r="O23" s="89"/>
      <c r="P23" s="89"/>
      <c r="Q23" s="89"/>
      <c r="R23" s="89"/>
      <c r="S23" s="89"/>
      <c r="T23" s="89"/>
      <c r="U23" s="89"/>
      <c r="V23" s="89"/>
      <c r="W23" s="89"/>
      <c r="X23" s="89"/>
      <c r="Y23" s="89"/>
    </row>
    <row r="24" spans="1:25" ht="14.5" customHeight="1" x14ac:dyDescent="0.35">
      <c r="A24" s="89"/>
      <c r="B24" s="89"/>
      <c r="C24" s="89"/>
      <c r="D24" s="89"/>
      <c r="E24" s="89"/>
      <c r="H24" s="89"/>
      <c r="I24" s="89"/>
      <c r="J24" s="89"/>
      <c r="K24" s="89"/>
      <c r="L24" s="89"/>
      <c r="M24" s="89"/>
      <c r="N24" s="89"/>
      <c r="O24" s="89"/>
      <c r="P24" s="89"/>
      <c r="Q24" s="89"/>
      <c r="R24" s="89"/>
      <c r="S24" s="89"/>
      <c r="T24" s="89"/>
      <c r="U24" s="89"/>
      <c r="V24" s="89"/>
      <c r="W24" s="89"/>
      <c r="X24" s="89"/>
      <c r="Y24" s="89"/>
    </row>
    <row r="25" spans="1:25" ht="14.5" customHeight="1" x14ac:dyDescent="0.35">
      <c r="A25" s="89"/>
      <c r="B25" s="89"/>
      <c r="C25" s="89"/>
      <c r="D25" s="89"/>
      <c r="E25" s="89"/>
      <c r="F25" s="102" t="s">
        <v>1377</v>
      </c>
      <c r="G25" s="89"/>
      <c r="H25" s="89"/>
      <c r="I25" s="89"/>
      <c r="J25" s="89"/>
      <c r="K25" s="89"/>
      <c r="L25" s="89"/>
      <c r="M25" s="89"/>
      <c r="N25" s="89"/>
      <c r="O25" s="89"/>
      <c r="P25" s="89"/>
      <c r="Q25" s="89"/>
      <c r="R25" s="89"/>
      <c r="S25" s="89"/>
      <c r="T25" s="89"/>
      <c r="U25" s="89"/>
      <c r="V25" s="89"/>
      <c r="W25" s="89"/>
      <c r="X25" s="89"/>
      <c r="Y25" s="89"/>
    </row>
    <row r="26" spans="1:25" ht="14.5" customHeight="1" x14ac:dyDescent="0.35">
      <c r="A26" s="89"/>
      <c r="B26" s="89"/>
      <c r="C26" s="89"/>
      <c r="D26" s="89"/>
      <c r="E26" s="89"/>
      <c r="F26" s="105" t="s">
        <v>1648</v>
      </c>
      <c r="G26" s="104"/>
      <c r="H26" s="89"/>
      <c r="I26" s="89"/>
      <c r="J26" s="89"/>
      <c r="K26" s="89"/>
      <c r="L26" s="89"/>
      <c r="M26" s="89"/>
      <c r="N26" s="89"/>
      <c r="O26" s="89"/>
      <c r="P26" s="89"/>
      <c r="Q26" s="89"/>
      <c r="R26" s="89"/>
      <c r="S26" s="89"/>
      <c r="T26" s="89"/>
      <c r="U26" s="89"/>
      <c r="V26" s="89"/>
      <c r="W26" s="89"/>
      <c r="X26" s="89"/>
      <c r="Y26" s="89"/>
    </row>
    <row r="27" spans="1:25" ht="14.5" customHeight="1" x14ac:dyDescent="0.35">
      <c r="A27" s="89"/>
      <c r="B27" s="89"/>
      <c r="C27" s="89"/>
      <c r="D27" s="89"/>
      <c r="E27" s="89"/>
      <c r="F27" s="103" t="s">
        <v>1657</v>
      </c>
      <c r="G27" s="104" t="s">
        <v>1659</v>
      </c>
      <c r="H27" s="89"/>
      <c r="I27" s="89"/>
      <c r="J27" s="89"/>
      <c r="K27" s="89"/>
      <c r="L27" s="89"/>
      <c r="M27" s="89"/>
      <c r="N27" s="89"/>
      <c r="O27" s="89"/>
      <c r="P27" s="89"/>
      <c r="Q27" s="89"/>
      <c r="R27" s="89"/>
      <c r="S27" s="89"/>
      <c r="T27" s="89"/>
      <c r="U27" s="89"/>
      <c r="V27" s="89"/>
      <c r="W27" s="89"/>
      <c r="X27" s="89"/>
      <c r="Y27" s="89"/>
    </row>
    <row r="28" spans="1:25" ht="14.5" customHeight="1" x14ac:dyDescent="0.35">
      <c r="A28" s="89"/>
      <c r="B28" s="89"/>
      <c r="C28" s="89"/>
      <c r="D28" s="89"/>
      <c r="E28" s="89"/>
      <c r="F28" s="103" t="s">
        <v>1378</v>
      </c>
      <c r="G28" s="104" t="s">
        <v>1401</v>
      </c>
      <c r="H28" s="101"/>
      <c r="I28" s="101"/>
      <c r="J28" s="101"/>
      <c r="K28" s="101"/>
      <c r="L28" s="101"/>
      <c r="M28" s="89"/>
      <c r="N28" s="89"/>
      <c r="O28" s="89"/>
      <c r="P28" s="89"/>
      <c r="Q28" s="89"/>
      <c r="R28" s="89"/>
      <c r="S28" s="89"/>
      <c r="T28" s="89"/>
      <c r="U28" s="89"/>
      <c r="V28" s="89"/>
      <c r="W28" s="89"/>
      <c r="X28" s="89"/>
      <c r="Y28" s="89"/>
    </row>
    <row r="29" spans="1:25" ht="14.5" customHeight="1" x14ac:dyDescent="0.35">
      <c r="A29" s="89"/>
      <c r="B29" s="89"/>
      <c r="C29" s="89"/>
      <c r="D29" s="89"/>
      <c r="E29" s="89"/>
      <c r="F29" s="103" t="s">
        <v>1379</v>
      </c>
      <c r="G29" s="104" t="s">
        <v>1386</v>
      </c>
      <c r="H29" s="101"/>
      <c r="I29" s="101"/>
      <c r="J29" s="101"/>
      <c r="K29" s="101"/>
      <c r="L29" s="101"/>
      <c r="M29" s="89"/>
      <c r="N29" s="89"/>
      <c r="O29" s="89"/>
      <c r="P29" s="89"/>
      <c r="Q29" s="89"/>
      <c r="R29" s="89"/>
      <c r="S29" s="89"/>
      <c r="T29" s="89"/>
      <c r="U29" s="89"/>
      <c r="V29" s="89"/>
      <c r="W29" s="89"/>
      <c r="X29" s="89"/>
      <c r="Y29" s="89"/>
    </row>
    <row r="30" spans="1:25" ht="14.5" customHeight="1" x14ac:dyDescent="0.35">
      <c r="A30" s="89"/>
      <c r="B30" s="89"/>
      <c r="C30" s="89"/>
      <c r="D30" s="89"/>
      <c r="E30" s="89"/>
      <c r="F30" s="103" t="s">
        <v>1380</v>
      </c>
      <c r="G30" s="104" t="s">
        <v>1387</v>
      </c>
      <c r="H30" s="101"/>
      <c r="I30" s="101"/>
      <c r="J30" s="101"/>
      <c r="K30" s="101"/>
      <c r="L30" s="101"/>
      <c r="M30" s="89"/>
      <c r="N30" s="89"/>
      <c r="O30" s="89"/>
      <c r="P30" s="89"/>
      <c r="Q30" s="89"/>
      <c r="R30" s="89"/>
      <c r="S30" s="89"/>
      <c r="T30" s="89"/>
      <c r="U30" s="89"/>
      <c r="V30" s="89"/>
      <c r="W30" s="89"/>
      <c r="X30" s="89"/>
      <c r="Y30" s="89"/>
    </row>
    <row r="31" spans="1:25" ht="14.5" customHeight="1" x14ac:dyDescent="0.35">
      <c r="A31" s="89"/>
      <c r="B31" s="89"/>
      <c r="C31" s="89"/>
      <c r="D31" s="89"/>
      <c r="E31" s="89"/>
      <c r="F31" s="103" t="s">
        <v>1381</v>
      </c>
      <c r="G31" s="104" t="s">
        <v>1400</v>
      </c>
      <c r="H31" s="101"/>
      <c r="I31" s="101"/>
      <c r="J31" s="101"/>
      <c r="K31" s="101"/>
      <c r="L31" s="101"/>
      <c r="M31" s="89"/>
      <c r="N31" s="89"/>
      <c r="O31" s="89"/>
      <c r="P31" s="89"/>
      <c r="Q31" s="89"/>
      <c r="R31" s="89"/>
      <c r="S31" s="89"/>
      <c r="T31" s="89"/>
      <c r="U31" s="89"/>
      <c r="V31" s="89"/>
      <c r="W31" s="89"/>
      <c r="X31" s="89"/>
      <c r="Y31" s="89"/>
    </row>
    <row r="32" spans="1:25" ht="14.5" customHeight="1" x14ac:dyDescent="0.35">
      <c r="A32" s="89"/>
      <c r="B32" s="89"/>
      <c r="C32" s="89"/>
      <c r="D32" s="89"/>
      <c r="E32" s="89"/>
      <c r="F32" s="103" t="s">
        <v>1671</v>
      </c>
      <c r="G32" s="104" t="s">
        <v>1672</v>
      </c>
      <c r="H32" s="101"/>
      <c r="I32" s="101"/>
      <c r="J32" s="101"/>
      <c r="K32" s="101"/>
      <c r="L32" s="101"/>
      <c r="M32" s="89"/>
      <c r="N32" s="89"/>
      <c r="O32" s="89"/>
      <c r="P32" s="89"/>
      <c r="Q32" s="89"/>
      <c r="R32" s="89"/>
      <c r="S32" s="89"/>
      <c r="T32" s="89"/>
      <c r="U32" s="89"/>
      <c r="V32" s="89"/>
      <c r="W32" s="89"/>
      <c r="X32" s="89"/>
      <c r="Y32" s="89"/>
    </row>
    <row r="33" spans="1:25" ht="14.5" customHeight="1" x14ac:dyDescent="0.35">
      <c r="A33" s="89"/>
      <c r="B33" s="89"/>
      <c r="C33" s="89"/>
      <c r="D33" s="89"/>
      <c r="E33" s="89"/>
      <c r="F33" s="105" t="s">
        <v>1649</v>
      </c>
      <c r="G33" s="104"/>
      <c r="H33" s="101"/>
      <c r="I33" s="101"/>
      <c r="J33" s="101"/>
      <c r="K33" s="101"/>
      <c r="L33" s="101"/>
      <c r="M33" s="89"/>
      <c r="N33" s="89"/>
      <c r="O33" s="89"/>
      <c r="P33" s="89"/>
      <c r="Q33" s="89"/>
      <c r="R33" s="89"/>
      <c r="S33" s="89"/>
      <c r="T33" s="89"/>
      <c r="U33" s="89"/>
      <c r="V33" s="89"/>
      <c r="W33" s="89"/>
      <c r="X33" s="89"/>
      <c r="Y33" s="89"/>
    </row>
    <row r="34" spans="1:25" ht="14.5" customHeight="1" x14ac:dyDescent="0.35">
      <c r="A34" s="89"/>
      <c r="B34" s="89"/>
      <c r="C34" s="89"/>
      <c r="D34" s="89"/>
      <c r="E34" s="89"/>
      <c r="F34" s="103" t="s">
        <v>1658</v>
      </c>
      <c r="G34" s="104" t="s">
        <v>1660</v>
      </c>
      <c r="H34" s="101"/>
      <c r="I34" s="101"/>
      <c r="J34" s="101"/>
      <c r="K34" s="101"/>
      <c r="L34" s="101"/>
      <c r="M34" s="89"/>
      <c r="N34" s="89"/>
      <c r="O34" s="89"/>
      <c r="P34" s="89"/>
      <c r="Q34" s="89"/>
      <c r="R34" s="89"/>
      <c r="S34" s="89"/>
      <c r="T34" s="89"/>
      <c r="U34" s="89"/>
      <c r="V34" s="89"/>
      <c r="W34" s="89"/>
      <c r="X34" s="89"/>
      <c r="Y34" s="89"/>
    </row>
    <row r="35" spans="1:25" ht="14.5" customHeight="1" x14ac:dyDescent="0.35">
      <c r="A35" s="89"/>
      <c r="B35" s="89"/>
      <c r="C35" s="89"/>
      <c r="D35" s="89"/>
      <c r="E35" s="89"/>
      <c r="F35" s="103" t="s">
        <v>1645</v>
      </c>
      <c r="G35" s="104" t="s">
        <v>1656</v>
      </c>
      <c r="H35" s="101"/>
      <c r="I35" s="101"/>
      <c r="J35" s="101"/>
      <c r="K35" s="101"/>
      <c r="L35" s="101"/>
      <c r="M35" s="89"/>
      <c r="N35" s="89"/>
      <c r="O35" s="89"/>
      <c r="P35" s="89"/>
      <c r="Q35" s="89"/>
      <c r="R35" s="89"/>
      <c r="S35" s="89"/>
      <c r="T35" s="89"/>
      <c r="U35" s="89"/>
      <c r="V35" s="89"/>
      <c r="W35" s="89"/>
      <c r="X35" s="89"/>
      <c r="Y35" s="89"/>
    </row>
    <row r="36" spans="1:25" ht="14.5" customHeight="1" x14ac:dyDescent="0.35">
      <c r="A36" s="89"/>
      <c r="B36" s="89"/>
      <c r="C36" s="89"/>
      <c r="D36" s="89"/>
      <c r="E36" s="89"/>
      <c r="F36" s="103" t="s">
        <v>1638</v>
      </c>
      <c r="G36" s="104" t="s">
        <v>1653</v>
      </c>
      <c r="H36" s="101"/>
      <c r="I36" s="101"/>
      <c r="J36" s="101"/>
      <c r="K36" s="101"/>
      <c r="L36" s="101"/>
      <c r="M36" s="89"/>
      <c r="N36" s="89"/>
      <c r="O36" s="89"/>
      <c r="P36" s="89"/>
      <c r="Q36" s="89"/>
      <c r="R36" s="89"/>
      <c r="S36" s="89"/>
      <c r="T36" s="89"/>
      <c r="U36" s="89"/>
      <c r="V36" s="89"/>
      <c r="W36" s="89"/>
      <c r="X36" s="89"/>
      <c r="Y36" s="89"/>
    </row>
    <row r="37" spans="1:25" ht="14.5" customHeight="1" x14ac:dyDescent="0.35">
      <c r="A37" s="89"/>
      <c r="B37" s="89"/>
      <c r="C37" s="89"/>
      <c r="D37" s="89"/>
      <c r="E37" s="89"/>
      <c r="F37" s="105"/>
      <c r="G37" s="104"/>
      <c r="H37" s="101"/>
      <c r="I37" s="101"/>
      <c r="J37" s="101"/>
      <c r="K37" s="101"/>
      <c r="L37" s="101"/>
      <c r="M37" s="89"/>
      <c r="N37" s="89"/>
      <c r="O37" s="89"/>
      <c r="P37" s="89"/>
      <c r="Q37" s="89"/>
      <c r="R37" s="89"/>
      <c r="S37" s="89"/>
      <c r="T37" s="89"/>
      <c r="U37" s="89"/>
      <c r="V37" s="89"/>
      <c r="W37" s="89"/>
      <c r="X37" s="89"/>
      <c r="Y37" s="89"/>
    </row>
    <row r="38" spans="1:25" ht="14.5" customHeight="1" x14ac:dyDescent="0.35">
      <c r="A38" s="89"/>
      <c r="B38" s="89"/>
      <c r="C38" s="89"/>
      <c r="D38" s="89"/>
      <c r="E38" s="89"/>
      <c r="F38" s="103"/>
      <c r="G38" s="104"/>
      <c r="H38" s="101"/>
      <c r="I38" s="101"/>
      <c r="J38" s="101"/>
      <c r="K38" s="101"/>
      <c r="L38" s="101"/>
      <c r="M38" s="89"/>
      <c r="N38" s="89"/>
      <c r="O38" s="89"/>
      <c r="P38" s="89"/>
      <c r="Q38" s="89"/>
      <c r="R38" s="89"/>
      <c r="S38" s="89"/>
      <c r="T38" s="89"/>
      <c r="U38" s="89"/>
      <c r="V38" s="89"/>
      <c r="W38" s="89"/>
      <c r="X38" s="89"/>
      <c r="Y38" s="89"/>
    </row>
    <row r="39" spans="1:25" ht="14.5" customHeight="1" x14ac:dyDescent="0.35">
      <c r="A39" s="89"/>
      <c r="B39" s="89"/>
      <c r="C39" s="89"/>
      <c r="D39" s="89"/>
      <c r="E39" s="89"/>
      <c r="F39" s="103"/>
      <c r="G39" s="104"/>
      <c r="H39" s="101"/>
      <c r="I39" s="101"/>
      <c r="J39" s="101"/>
      <c r="K39" s="101"/>
      <c r="L39" s="101"/>
      <c r="M39" s="89"/>
      <c r="N39" s="89"/>
      <c r="O39" s="89"/>
      <c r="P39" s="89"/>
      <c r="Q39" s="89"/>
      <c r="R39" s="89"/>
      <c r="S39" s="89"/>
      <c r="T39" s="89"/>
      <c r="U39" s="89"/>
      <c r="V39" s="89"/>
      <c r="W39" s="89"/>
      <c r="X39" s="89"/>
      <c r="Y39" s="89"/>
    </row>
    <row r="40" spans="1:25" ht="14.5" customHeight="1" x14ac:dyDescent="0.35">
      <c r="A40" s="89"/>
      <c r="B40" s="89"/>
      <c r="C40" s="89"/>
      <c r="D40" s="89"/>
      <c r="E40" s="89"/>
      <c r="F40" s="103"/>
      <c r="H40" s="101"/>
      <c r="I40" s="101"/>
      <c r="J40" s="101"/>
      <c r="K40" s="101"/>
      <c r="L40" s="101"/>
      <c r="M40" s="89"/>
      <c r="N40" s="89"/>
      <c r="O40" s="89"/>
      <c r="P40" s="89"/>
      <c r="Q40" s="89"/>
      <c r="R40" s="89"/>
      <c r="S40" s="89"/>
      <c r="T40" s="89"/>
      <c r="U40" s="89"/>
      <c r="V40" s="89"/>
      <c r="W40" s="89"/>
      <c r="X40" s="89"/>
      <c r="Y40" s="89"/>
    </row>
    <row r="41" spans="1:25" ht="14.5" customHeight="1" x14ac:dyDescent="0.35">
      <c r="F41" s="103"/>
    </row>
    <row r="42" spans="1:25" ht="14.5" customHeight="1" x14ac:dyDescent="0.35">
      <c r="A42" s="89"/>
      <c r="B42" s="89"/>
      <c r="C42" s="89"/>
      <c r="D42" s="89"/>
      <c r="E42" s="89"/>
      <c r="F42" s="105"/>
      <c r="G42" s="154"/>
      <c r="H42" s="101"/>
      <c r="I42" s="101"/>
      <c r="J42" s="101"/>
      <c r="K42" s="101"/>
      <c r="L42" s="101"/>
      <c r="M42" s="89"/>
      <c r="N42" s="89"/>
      <c r="O42" s="89"/>
      <c r="P42" s="89"/>
      <c r="Q42" s="89"/>
      <c r="R42" s="89"/>
      <c r="S42" s="89"/>
      <c r="T42" s="89"/>
      <c r="U42" s="89"/>
      <c r="V42" s="89"/>
      <c r="W42" s="89"/>
      <c r="X42" s="89"/>
      <c r="Y42" s="89"/>
    </row>
    <row r="43" spans="1:25" ht="14.5" customHeight="1" x14ac:dyDescent="0.35">
      <c r="A43" s="89"/>
      <c r="B43" s="89"/>
      <c r="C43" s="89"/>
      <c r="D43" s="89"/>
      <c r="E43" s="89"/>
      <c r="F43" s="103"/>
      <c r="G43" s="104"/>
      <c r="H43" s="101"/>
      <c r="I43" s="101"/>
      <c r="J43" s="101"/>
      <c r="K43" s="101"/>
      <c r="L43" s="101"/>
      <c r="M43" s="89"/>
      <c r="N43" s="89"/>
      <c r="O43" s="89"/>
      <c r="P43" s="89"/>
      <c r="Q43" s="89"/>
      <c r="R43" s="89"/>
      <c r="S43" s="89"/>
      <c r="T43" s="89"/>
      <c r="U43" s="89"/>
      <c r="V43" s="89"/>
      <c r="W43" s="89"/>
      <c r="X43" s="89"/>
      <c r="Y43" s="89"/>
    </row>
    <row r="44" spans="1:25" ht="14.5" customHeight="1" x14ac:dyDescent="0.35">
      <c r="A44" s="89"/>
      <c r="B44" s="89"/>
      <c r="C44" s="89"/>
      <c r="D44" s="89"/>
      <c r="E44" s="89"/>
      <c r="F44" s="103"/>
      <c r="G44" s="104"/>
      <c r="H44" s="101"/>
      <c r="I44" s="101"/>
      <c r="J44" s="101"/>
      <c r="K44" s="101"/>
      <c r="L44" s="101"/>
      <c r="M44" s="89"/>
      <c r="N44" s="89"/>
      <c r="O44" s="89"/>
      <c r="P44" s="89"/>
      <c r="Q44" s="89"/>
      <c r="R44" s="89"/>
      <c r="S44" s="89"/>
      <c r="T44" s="89"/>
      <c r="U44" s="89"/>
      <c r="V44" s="89"/>
      <c r="W44" s="89"/>
      <c r="X44" s="89"/>
      <c r="Y44" s="89"/>
    </row>
    <row r="45" spans="1:25" ht="14.5" customHeight="1" x14ac:dyDescent="0.35">
      <c r="A45" s="89"/>
      <c r="B45" s="89"/>
      <c r="C45" s="89"/>
      <c r="D45" s="89"/>
      <c r="E45" s="89"/>
      <c r="F45" s="103"/>
      <c r="G45" s="106"/>
      <c r="H45" s="101"/>
      <c r="I45" s="101"/>
      <c r="J45" s="101"/>
      <c r="K45" s="101"/>
      <c r="L45" s="101"/>
      <c r="M45" s="89"/>
      <c r="N45" s="89"/>
      <c r="O45" s="89"/>
      <c r="P45" s="89"/>
      <c r="Q45" s="89"/>
      <c r="R45" s="89"/>
      <c r="S45" s="89"/>
      <c r="T45" s="89"/>
      <c r="U45" s="89"/>
      <c r="V45" s="89"/>
      <c r="W45" s="89"/>
      <c r="X45" s="89"/>
      <c r="Y45" s="89"/>
    </row>
    <row r="46" spans="1:25" ht="14.5" customHeight="1" x14ac:dyDescent="0.35">
      <c r="A46" s="89"/>
      <c r="B46" s="89"/>
      <c r="C46" s="89"/>
      <c r="D46" s="89"/>
      <c r="E46" s="89"/>
      <c r="F46" s="103"/>
      <c r="H46" s="101"/>
      <c r="I46" s="101"/>
      <c r="J46" s="101"/>
      <c r="K46" s="101"/>
      <c r="L46" s="101"/>
      <c r="M46" s="89"/>
      <c r="N46" s="89"/>
      <c r="O46" s="89"/>
      <c r="P46" s="89"/>
      <c r="Q46" s="89"/>
      <c r="R46" s="89"/>
      <c r="S46" s="89"/>
      <c r="T46" s="89"/>
      <c r="U46" s="89"/>
      <c r="V46" s="89"/>
      <c r="W46" s="89"/>
      <c r="X46" s="89"/>
      <c r="Y46" s="89"/>
    </row>
    <row r="47" spans="1:25" ht="14.5" customHeight="1" x14ac:dyDescent="0.35">
      <c r="A47" s="89"/>
      <c r="B47" s="89"/>
      <c r="C47" s="89"/>
      <c r="D47" s="89"/>
      <c r="E47" s="89"/>
      <c r="F47" s="103"/>
      <c r="I47" s="101"/>
      <c r="J47" s="101"/>
      <c r="K47" s="101"/>
      <c r="L47" s="101"/>
      <c r="M47" s="89"/>
      <c r="N47" s="89"/>
      <c r="O47" s="89"/>
      <c r="P47" s="89"/>
      <c r="Q47" s="89"/>
      <c r="R47" s="89"/>
      <c r="S47" s="89"/>
      <c r="T47" s="89"/>
      <c r="U47" s="89"/>
      <c r="V47" s="89"/>
      <c r="W47" s="89"/>
      <c r="X47" s="89"/>
      <c r="Y47" s="89"/>
    </row>
    <row r="48" spans="1:25" ht="14.5" customHeight="1" x14ac:dyDescent="0.35">
      <c r="A48" s="89"/>
      <c r="B48" s="89"/>
      <c r="C48" s="89"/>
      <c r="D48" s="89"/>
      <c r="E48" s="89"/>
      <c r="F48" s="103"/>
      <c r="H48" s="101"/>
      <c r="I48" s="101"/>
      <c r="J48" s="101"/>
      <c r="K48" s="101"/>
      <c r="L48" s="101"/>
      <c r="M48" s="89"/>
      <c r="N48" s="89"/>
      <c r="O48" s="89"/>
      <c r="P48" s="89"/>
      <c r="Q48" s="89"/>
      <c r="R48" s="89"/>
      <c r="S48" s="89"/>
      <c r="T48" s="89"/>
      <c r="U48" s="89"/>
      <c r="V48" s="89"/>
      <c r="W48" s="89"/>
      <c r="X48" s="89"/>
      <c r="Y48" s="89"/>
    </row>
    <row r="49" spans="1:25" ht="14.5" customHeight="1" x14ac:dyDescent="0.35">
      <c r="A49" s="89"/>
      <c r="B49" s="89"/>
      <c r="C49" s="89"/>
      <c r="D49" s="89"/>
      <c r="E49" s="89"/>
      <c r="H49" s="101"/>
      <c r="I49" s="89"/>
      <c r="J49" s="89"/>
      <c r="K49" s="89"/>
      <c r="L49" s="89"/>
      <c r="M49" s="89"/>
      <c r="N49" s="89"/>
      <c r="O49" s="89"/>
      <c r="P49" s="89"/>
      <c r="Q49" s="89"/>
      <c r="R49" s="89"/>
      <c r="S49" s="89"/>
      <c r="T49" s="89"/>
      <c r="U49" s="89"/>
      <c r="V49" s="89"/>
      <c r="W49" s="89"/>
      <c r="X49" s="89"/>
      <c r="Y49" s="89"/>
    </row>
    <row r="50" spans="1:25" ht="21.75" hidden="1" customHeight="1" x14ac:dyDescent="0.35">
      <c r="A50" s="89"/>
      <c r="B50" s="89"/>
      <c r="C50" s="89"/>
      <c r="D50" s="89"/>
      <c r="E50" s="89"/>
      <c r="F50" s="107"/>
      <c r="G50" s="89"/>
      <c r="H50" s="89"/>
      <c r="I50" s="89"/>
      <c r="J50" s="89"/>
      <c r="K50" s="89"/>
      <c r="L50" s="89"/>
      <c r="M50" s="89"/>
      <c r="N50" s="89"/>
      <c r="O50" s="89"/>
      <c r="P50" s="89"/>
      <c r="Q50" s="89"/>
      <c r="R50" s="89"/>
      <c r="S50" s="89"/>
      <c r="T50" s="89"/>
      <c r="U50" s="89"/>
      <c r="V50" s="89"/>
      <c r="W50" s="89"/>
      <c r="X50" s="89"/>
      <c r="Y50" s="89"/>
    </row>
    <row r="51" spans="1:25" ht="21.75" hidden="1" customHeight="1" x14ac:dyDescent="0.35">
      <c r="A51" s="89"/>
      <c r="B51" s="89"/>
      <c r="C51" s="89"/>
      <c r="D51" s="89"/>
      <c r="E51" s="89"/>
      <c r="F51" s="107"/>
      <c r="G51" s="89"/>
      <c r="H51" s="89"/>
      <c r="I51" s="89"/>
      <c r="J51" s="89"/>
      <c r="K51" s="89"/>
      <c r="L51" s="89"/>
      <c r="M51" s="89"/>
      <c r="N51" s="89"/>
      <c r="O51" s="89"/>
      <c r="P51" s="89"/>
      <c r="Q51" s="89"/>
      <c r="R51" s="89"/>
      <c r="S51" s="89"/>
      <c r="T51" s="89"/>
      <c r="U51" s="89"/>
      <c r="V51" s="89"/>
      <c r="W51" s="89"/>
      <c r="X51" s="89"/>
      <c r="Y51" s="89"/>
    </row>
    <row r="52" spans="1:25" ht="21.75" hidden="1" customHeight="1" x14ac:dyDescent="0.35">
      <c r="A52" s="89"/>
      <c r="B52" s="89"/>
      <c r="C52" s="89"/>
      <c r="D52" s="89"/>
      <c r="E52" s="89"/>
      <c r="F52" s="89"/>
      <c r="G52" s="89"/>
      <c r="H52" s="89"/>
      <c r="I52" s="89"/>
      <c r="J52" s="89"/>
      <c r="K52" s="89"/>
      <c r="L52" s="89"/>
      <c r="M52" s="89"/>
      <c r="N52" s="89"/>
      <c r="O52" s="89"/>
      <c r="P52" s="89"/>
      <c r="Q52" s="89"/>
      <c r="R52" s="89"/>
      <c r="S52" s="89"/>
      <c r="T52" s="89"/>
      <c r="U52" s="89"/>
      <c r="V52" s="89"/>
      <c r="W52" s="89"/>
      <c r="X52" s="89"/>
      <c r="Y52" s="89"/>
    </row>
    <row r="53" spans="1:25" ht="21.75" hidden="1" customHeight="1" x14ac:dyDescent="0.35">
      <c r="A53" s="89"/>
      <c r="B53" s="89"/>
      <c r="C53" s="89"/>
      <c r="D53" s="89"/>
      <c r="E53" s="89"/>
      <c r="F53" s="89"/>
      <c r="G53" s="89"/>
      <c r="H53" s="89"/>
      <c r="I53" s="89"/>
      <c r="J53" s="89"/>
      <c r="K53" s="89"/>
      <c r="L53" s="89"/>
      <c r="M53" s="89"/>
      <c r="N53" s="89"/>
      <c r="O53" s="89"/>
      <c r="P53" s="89"/>
      <c r="Q53" s="89"/>
      <c r="R53" s="89"/>
      <c r="S53" s="89"/>
      <c r="T53" s="89"/>
      <c r="U53" s="89"/>
      <c r="V53" s="89"/>
      <c r="W53" s="89"/>
      <c r="X53" s="89"/>
      <c r="Y53" s="89"/>
    </row>
    <row r="54" spans="1:25" ht="21.75" hidden="1" customHeight="1" x14ac:dyDescent="0.35">
      <c r="A54" s="89"/>
      <c r="B54" s="89"/>
      <c r="C54" s="89"/>
      <c r="D54" s="89"/>
      <c r="E54" s="89"/>
      <c r="F54" s="89"/>
      <c r="G54" s="89"/>
      <c r="H54" s="89"/>
      <c r="I54" s="89"/>
      <c r="J54" s="89"/>
      <c r="K54" s="89"/>
      <c r="L54" s="89"/>
      <c r="M54" s="89"/>
      <c r="N54" s="89"/>
      <c r="O54" s="89"/>
      <c r="P54" s="89"/>
      <c r="Q54" s="89"/>
      <c r="R54" s="89"/>
      <c r="S54" s="89"/>
      <c r="T54" s="89"/>
      <c r="U54" s="89"/>
      <c r="V54" s="89"/>
      <c r="W54" s="89"/>
      <c r="X54" s="89"/>
      <c r="Y54" s="89"/>
    </row>
    <row r="55" spans="1:25" ht="21.75" hidden="1" customHeight="1" x14ac:dyDescent="0.35">
      <c r="A55" s="89"/>
      <c r="B55" s="89"/>
      <c r="C55" s="89"/>
      <c r="D55" s="89"/>
      <c r="E55" s="89"/>
      <c r="F55" s="89"/>
      <c r="G55" s="89"/>
      <c r="H55" s="89"/>
      <c r="I55" s="89"/>
      <c r="J55" s="89"/>
      <c r="K55" s="89"/>
      <c r="L55" s="89"/>
      <c r="M55" s="89"/>
      <c r="N55" s="89"/>
      <c r="O55" s="89"/>
      <c r="P55" s="89"/>
      <c r="Q55" s="89"/>
      <c r="R55" s="89"/>
      <c r="S55" s="89"/>
      <c r="T55" s="89"/>
      <c r="U55" s="89"/>
      <c r="V55" s="89"/>
      <c r="W55" s="89"/>
      <c r="X55" s="89"/>
      <c r="Y55" s="89"/>
    </row>
    <row r="56" spans="1:25" ht="21.75" hidden="1" customHeight="1" x14ac:dyDescent="0.35">
      <c r="A56" s="89"/>
      <c r="B56" s="89"/>
      <c r="C56" s="89"/>
      <c r="D56" s="89"/>
      <c r="E56" s="89"/>
      <c r="F56" s="89"/>
      <c r="G56" s="89"/>
      <c r="H56" s="89"/>
      <c r="I56" s="89"/>
      <c r="J56" s="89"/>
      <c r="K56" s="89"/>
      <c r="L56" s="89"/>
      <c r="M56" s="89"/>
      <c r="N56" s="89"/>
      <c r="O56" s="89"/>
      <c r="P56" s="89"/>
      <c r="Q56" s="89"/>
      <c r="R56" s="89"/>
      <c r="S56" s="89"/>
      <c r="T56" s="89"/>
      <c r="U56" s="89"/>
      <c r="V56" s="89"/>
      <c r="W56" s="89"/>
      <c r="X56" s="89"/>
      <c r="Y56" s="89"/>
    </row>
    <row r="57" spans="1:25" ht="21.75" hidden="1" customHeight="1" x14ac:dyDescent="0.35">
      <c r="A57" s="89"/>
      <c r="B57" s="89"/>
      <c r="C57" s="89"/>
      <c r="D57" s="89"/>
      <c r="E57" s="89"/>
      <c r="F57" s="89"/>
      <c r="G57" s="89"/>
      <c r="H57" s="89"/>
      <c r="I57" s="89"/>
      <c r="J57" s="89"/>
      <c r="K57" s="89"/>
      <c r="L57" s="89"/>
      <c r="M57" s="89"/>
      <c r="N57" s="89"/>
      <c r="O57" s="89"/>
      <c r="P57" s="89"/>
      <c r="Q57" s="89"/>
      <c r="R57" s="89"/>
      <c r="S57" s="89"/>
      <c r="T57" s="89"/>
      <c r="U57" s="89"/>
      <c r="V57" s="89"/>
      <c r="W57" s="89"/>
      <c r="X57" s="89"/>
      <c r="Y57" s="89"/>
    </row>
    <row r="58" spans="1:25" ht="21.75" hidden="1" customHeight="1" x14ac:dyDescent="0.35">
      <c r="A58" s="89"/>
      <c r="B58" s="89"/>
      <c r="C58" s="89"/>
      <c r="D58" s="89"/>
      <c r="E58" s="89"/>
      <c r="F58" s="89"/>
      <c r="G58" s="89"/>
      <c r="H58" s="89"/>
      <c r="I58" s="89"/>
      <c r="J58" s="89"/>
      <c r="K58" s="89"/>
      <c r="L58" s="89"/>
      <c r="M58" s="89"/>
      <c r="N58" s="89"/>
      <c r="O58" s="89"/>
      <c r="P58" s="89"/>
      <c r="Q58" s="89"/>
      <c r="R58" s="89"/>
      <c r="S58" s="89"/>
      <c r="T58" s="89"/>
      <c r="U58" s="89"/>
      <c r="V58" s="89"/>
      <c r="W58" s="89"/>
      <c r="X58" s="89"/>
      <c r="Y58" s="89"/>
    </row>
    <row r="59" spans="1:25" ht="21.75" hidden="1" customHeight="1" x14ac:dyDescent="0.35">
      <c r="A59" s="89"/>
      <c r="B59" s="89"/>
      <c r="C59" s="89"/>
      <c r="D59" s="89"/>
      <c r="E59" s="89"/>
      <c r="F59" s="89"/>
      <c r="G59" s="89"/>
      <c r="H59" s="89"/>
      <c r="I59" s="89"/>
      <c r="J59" s="89"/>
      <c r="K59" s="89"/>
      <c r="L59" s="89"/>
      <c r="M59" s="89"/>
      <c r="N59" s="89"/>
      <c r="O59" s="89"/>
      <c r="P59" s="89"/>
      <c r="Q59" s="89"/>
      <c r="R59" s="89"/>
      <c r="S59" s="89"/>
      <c r="T59" s="89"/>
      <c r="U59" s="89"/>
      <c r="V59" s="89"/>
      <c r="W59" s="89"/>
      <c r="X59" s="89"/>
      <c r="Y59" s="89"/>
    </row>
    <row r="60" spans="1:25" ht="21.75" hidden="1" customHeight="1" x14ac:dyDescent="0.35">
      <c r="A60" s="89"/>
      <c r="B60" s="89"/>
      <c r="C60" s="89"/>
      <c r="D60" s="89"/>
      <c r="E60" s="89"/>
      <c r="F60" s="89"/>
      <c r="G60" s="89"/>
      <c r="H60" s="89"/>
      <c r="I60" s="89"/>
      <c r="J60" s="89"/>
      <c r="K60" s="89"/>
      <c r="L60" s="89"/>
      <c r="M60" s="89"/>
      <c r="N60" s="89"/>
      <c r="O60" s="89"/>
      <c r="P60" s="89"/>
      <c r="Q60" s="89"/>
      <c r="R60" s="89"/>
      <c r="S60" s="89"/>
      <c r="T60" s="89"/>
      <c r="U60" s="89"/>
      <c r="V60" s="89"/>
      <c r="W60" s="89"/>
      <c r="X60" s="89"/>
      <c r="Y60" s="89"/>
    </row>
    <row r="61" spans="1:25" ht="21.75" hidden="1" customHeight="1" x14ac:dyDescent="0.35">
      <c r="A61" s="89"/>
      <c r="B61" s="89"/>
      <c r="C61" s="89"/>
      <c r="D61" s="89"/>
      <c r="E61" s="89"/>
      <c r="F61" s="89"/>
      <c r="G61" s="89"/>
      <c r="H61" s="89"/>
      <c r="I61" s="89"/>
      <c r="J61" s="89"/>
      <c r="K61" s="89"/>
      <c r="L61" s="89"/>
      <c r="M61" s="89"/>
      <c r="N61" s="89"/>
      <c r="O61" s="89"/>
      <c r="P61" s="89"/>
      <c r="Q61" s="89"/>
      <c r="R61" s="89"/>
      <c r="S61" s="89"/>
      <c r="T61" s="89"/>
      <c r="U61" s="89"/>
      <c r="V61" s="89"/>
      <c r="W61" s="89"/>
      <c r="X61" s="89"/>
      <c r="Y61" s="89"/>
    </row>
    <row r="62" spans="1:25" ht="21.75" hidden="1" customHeight="1" x14ac:dyDescent="0.35">
      <c r="A62" s="89"/>
      <c r="B62" s="89"/>
      <c r="C62" s="89"/>
      <c r="D62" s="89"/>
      <c r="E62" s="89"/>
      <c r="F62" s="89"/>
      <c r="G62" s="89"/>
      <c r="H62" s="89"/>
      <c r="I62" s="89"/>
      <c r="J62" s="89"/>
      <c r="K62" s="89"/>
      <c r="L62" s="89"/>
      <c r="M62" s="89"/>
      <c r="N62" s="89"/>
      <c r="O62" s="89"/>
      <c r="P62" s="89"/>
      <c r="Q62" s="89"/>
      <c r="R62" s="89"/>
      <c r="S62" s="89"/>
      <c r="T62" s="89"/>
      <c r="U62" s="89"/>
      <c r="V62" s="89"/>
      <c r="W62" s="89"/>
      <c r="X62" s="89"/>
      <c r="Y62" s="89"/>
    </row>
    <row r="63" spans="1:25" ht="21.75" hidden="1" customHeight="1" x14ac:dyDescent="0.35">
      <c r="A63" s="89"/>
      <c r="B63" s="89"/>
      <c r="C63" s="89"/>
      <c r="D63" s="89"/>
      <c r="E63" s="89"/>
      <c r="F63" s="89"/>
      <c r="G63" s="89"/>
      <c r="H63" s="89"/>
      <c r="I63" s="89"/>
      <c r="J63" s="89"/>
      <c r="K63" s="89"/>
      <c r="L63" s="89"/>
      <c r="M63" s="89"/>
      <c r="N63" s="89"/>
      <c r="O63" s="89"/>
      <c r="P63" s="89"/>
      <c r="Q63" s="89"/>
      <c r="R63" s="89"/>
      <c r="S63" s="89"/>
      <c r="T63" s="89"/>
      <c r="U63" s="89"/>
      <c r="V63" s="89"/>
      <c r="W63" s="89"/>
      <c r="X63" s="89"/>
      <c r="Y63" s="89"/>
    </row>
    <row r="64" spans="1:25" ht="21.75" hidden="1" customHeight="1" x14ac:dyDescent="0.35">
      <c r="A64" s="89"/>
      <c r="B64" s="89"/>
      <c r="C64" s="89"/>
      <c r="D64" s="89"/>
      <c r="E64" s="89"/>
      <c r="F64" s="89"/>
      <c r="G64" s="89"/>
      <c r="H64" s="89"/>
      <c r="I64" s="89"/>
      <c r="J64" s="89"/>
      <c r="K64" s="89"/>
      <c r="L64" s="89"/>
      <c r="M64" s="89"/>
      <c r="N64" s="89"/>
      <c r="O64" s="89"/>
      <c r="P64" s="89"/>
      <c r="Q64" s="89"/>
      <c r="R64" s="89"/>
      <c r="S64" s="89"/>
      <c r="T64" s="89"/>
      <c r="U64" s="89"/>
      <c r="V64" s="89"/>
      <c r="W64" s="89"/>
      <c r="X64" s="89"/>
      <c r="Y64" s="89"/>
    </row>
    <row r="65" spans="1:25" ht="21.75" hidden="1" customHeight="1" x14ac:dyDescent="0.35">
      <c r="A65" s="89"/>
      <c r="B65" s="89"/>
      <c r="C65" s="89"/>
      <c r="D65" s="89"/>
      <c r="E65" s="89"/>
      <c r="F65" s="89"/>
      <c r="G65" s="89"/>
      <c r="H65" s="89"/>
      <c r="I65" s="89"/>
      <c r="J65" s="89"/>
      <c r="K65" s="89"/>
      <c r="L65" s="89"/>
      <c r="M65" s="89"/>
      <c r="N65" s="89"/>
      <c r="O65" s="89"/>
      <c r="P65" s="89"/>
      <c r="Q65" s="89"/>
      <c r="R65" s="89"/>
      <c r="S65" s="89"/>
      <c r="T65" s="89"/>
      <c r="U65" s="89"/>
      <c r="V65" s="89"/>
      <c r="W65" s="89"/>
      <c r="X65" s="89"/>
      <c r="Y65" s="89"/>
    </row>
    <row r="66" spans="1:25" ht="21.75" hidden="1" customHeight="1" x14ac:dyDescent="0.35">
      <c r="A66" s="89"/>
      <c r="B66" s="89"/>
      <c r="C66" s="89"/>
      <c r="D66" s="89"/>
      <c r="E66" s="89"/>
      <c r="F66" s="89"/>
      <c r="G66" s="89"/>
      <c r="H66" s="89"/>
      <c r="I66" s="89"/>
      <c r="J66" s="89"/>
      <c r="K66" s="89"/>
      <c r="L66" s="89"/>
      <c r="M66" s="89"/>
      <c r="N66" s="89"/>
      <c r="O66" s="89"/>
      <c r="P66" s="89"/>
      <c r="Q66" s="89"/>
      <c r="R66" s="89"/>
      <c r="S66" s="89"/>
      <c r="T66" s="89"/>
      <c r="U66" s="89"/>
      <c r="V66" s="89"/>
      <c r="W66" s="89"/>
      <c r="X66" s="89"/>
      <c r="Y66" s="89"/>
    </row>
    <row r="67" spans="1:25" ht="21.75" hidden="1" customHeight="1" x14ac:dyDescent="0.35">
      <c r="A67" s="89"/>
      <c r="B67" s="89"/>
      <c r="C67" s="89"/>
      <c r="D67" s="89"/>
      <c r="E67" s="89"/>
      <c r="F67" s="89"/>
      <c r="G67" s="89"/>
      <c r="H67" s="89"/>
      <c r="I67" s="89"/>
      <c r="J67" s="89"/>
      <c r="K67" s="89"/>
      <c r="L67" s="89"/>
      <c r="M67" s="89"/>
      <c r="N67" s="89"/>
      <c r="O67" s="89"/>
      <c r="P67" s="89"/>
      <c r="Q67" s="89"/>
      <c r="R67" s="89"/>
      <c r="S67" s="89"/>
      <c r="T67" s="89"/>
      <c r="U67" s="89"/>
      <c r="V67" s="89"/>
      <c r="W67" s="89"/>
      <c r="X67" s="89"/>
      <c r="Y67" s="89"/>
    </row>
    <row r="68" spans="1:25" ht="21.75" hidden="1" customHeight="1" x14ac:dyDescent="0.35">
      <c r="A68" s="89"/>
      <c r="B68" s="89"/>
      <c r="C68" s="89"/>
      <c r="D68" s="89"/>
      <c r="E68" s="89"/>
      <c r="F68" s="89"/>
      <c r="G68" s="89"/>
      <c r="H68" s="89"/>
      <c r="I68" s="89"/>
      <c r="J68" s="89"/>
      <c r="K68" s="89"/>
      <c r="L68" s="89"/>
      <c r="M68" s="89"/>
      <c r="N68" s="89"/>
      <c r="O68" s="89"/>
      <c r="P68" s="89"/>
      <c r="Q68" s="89"/>
      <c r="R68" s="89"/>
      <c r="S68" s="89"/>
      <c r="T68" s="89"/>
      <c r="U68" s="89"/>
      <c r="V68" s="89"/>
      <c r="W68" s="89"/>
      <c r="X68" s="89"/>
      <c r="Y68" s="89"/>
    </row>
    <row r="69" spans="1:25" ht="21.75" hidden="1" customHeight="1" x14ac:dyDescent="0.35">
      <c r="A69" s="89"/>
      <c r="B69" s="89"/>
      <c r="C69" s="89"/>
      <c r="D69" s="89"/>
      <c r="E69" s="89"/>
      <c r="F69" s="89"/>
      <c r="G69" s="89"/>
      <c r="H69" s="89"/>
      <c r="I69" s="89"/>
      <c r="J69" s="89"/>
      <c r="K69" s="89"/>
      <c r="L69" s="89"/>
      <c r="M69" s="89"/>
      <c r="N69" s="89"/>
      <c r="O69" s="89"/>
      <c r="P69" s="89"/>
      <c r="Q69" s="89"/>
      <c r="R69" s="89"/>
      <c r="S69" s="89"/>
      <c r="T69" s="89"/>
      <c r="U69" s="89"/>
      <c r="V69" s="89"/>
      <c r="W69" s="89"/>
      <c r="X69" s="89"/>
      <c r="Y69" s="89"/>
    </row>
    <row r="70" spans="1:25" ht="21.75" hidden="1" customHeight="1" x14ac:dyDescent="0.35">
      <c r="A70" s="89"/>
      <c r="B70" s="89"/>
      <c r="C70" s="89"/>
      <c r="D70" s="89"/>
      <c r="E70" s="89"/>
      <c r="F70" s="89"/>
      <c r="G70" s="89"/>
      <c r="H70" s="89"/>
      <c r="I70" s="89"/>
      <c r="J70" s="89"/>
      <c r="K70" s="89"/>
      <c r="L70" s="89"/>
      <c r="M70" s="89"/>
      <c r="N70" s="89"/>
      <c r="O70" s="89"/>
      <c r="P70" s="89"/>
      <c r="Q70" s="89"/>
      <c r="R70" s="89"/>
      <c r="S70" s="89"/>
      <c r="T70" s="89"/>
      <c r="U70" s="89"/>
      <c r="V70" s="89"/>
      <c r="W70" s="89"/>
      <c r="X70" s="89"/>
      <c r="Y70" s="89"/>
    </row>
    <row r="71" spans="1:25" ht="21.75" hidden="1" customHeight="1" x14ac:dyDescent="0.35">
      <c r="A71" s="89"/>
      <c r="B71" s="89"/>
      <c r="C71" s="89"/>
      <c r="D71" s="89"/>
      <c r="E71" s="89"/>
      <c r="F71" s="89"/>
      <c r="G71" s="89"/>
      <c r="H71" s="89"/>
      <c r="I71" s="89"/>
      <c r="J71" s="89"/>
      <c r="K71" s="89"/>
      <c r="L71" s="89"/>
      <c r="M71" s="89"/>
      <c r="N71" s="89"/>
      <c r="O71" s="89"/>
      <c r="P71" s="89"/>
      <c r="Q71" s="89"/>
      <c r="R71" s="89"/>
      <c r="S71" s="89"/>
      <c r="T71" s="89"/>
      <c r="U71" s="89"/>
      <c r="V71" s="89"/>
      <c r="W71" s="89"/>
      <c r="X71" s="89"/>
      <c r="Y71" s="89"/>
    </row>
    <row r="72" spans="1:25" ht="21.75" hidden="1" customHeight="1" x14ac:dyDescent="0.35">
      <c r="A72" s="89"/>
      <c r="B72" s="89"/>
      <c r="C72" s="89"/>
      <c r="D72" s="89"/>
      <c r="E72" s="89"/>
      <c r="F72" s="89"/>
      <c r="G72" s="89"/>
      <c r="H72" s="89"/>
      <c r="I72" s="89"/>
      <c r="J72" s="89"/>
      <c r="K72" s="89"/>
      <c r="L72" s="89"/>
      <c r="M72" s="89"/>
      <c r="N72" s="89"/>
      <c r="O72" s="89"/>
      <c r="P72" s="89"/>
      <c r="Q72" s="89"/>
      <c r="R72" s="89"/>
      <c r="S72" s="89"/>
      <c r="T72" s="89"/>
      <c r="U72" s="89"/>
      <c r="V72" s="89"/>
      <c r="W72" s="89"/>
      <c r="X72" s="89"/>
      <c r="Y72" s="89"/>
    </row>
    <row r="73" spans="1:25" ht="21.75" hidden="1" customHeight="1" x14ac:dyDescent="0.35">
      <c r="A73" s="89"/>
      <c r="B73" s="89"/>
      <c r="C73" s="89"/>
      <c r="D73" s="89"/>
      <c r="E73" s="89"/>
      <c r="F73" s="89"/>
      <c r="G73" s="89"/>
      <c r="H73" s="89"/>
      <c r="I73" s="89"/>
      <c r="J73" s="89"/>
      <c r="K73" s="89"/>
      <c r="L73" s="89"/>
      <c r="M73" s="89"/>
      <c r="N73" s="89"/>
      <c r="O73" s="89"/>
      <c r="P73" s="89"/>
      <c r="Q73" s="89"/>
      <c r="R73" s="89"/>
      <c r="S73" s="89"/>
      <c r="T73" s="89"/>
      <c r="U73" s="89"/>
      <c r="V73" s="89"/>
      <c r="W73" s="89"/>
      <c r="X73" s="89"/>
      <c r="Y73" s="89"/>
    </row>
    <row r="74" spans="1:25" ht="21.75" hidden="1" customHeight="1" x14ac:dyDescent="0.35">
      <c r="A74" s="89"/>
      <c r="B74" s="89"/>
      <c r="C74" s="89"/>
      <c r="D74" s="89"/>
      <c r="E74" s="89"/>
      <c r="F74" s="89"/>
      <c r="G74" s="89"/>
      <c r="H74" s="89"/>
      <c r="I74" s="89"/>
      <c r="J74" s="89"/>
      <c r="K74" s="89"/>
      <c r="L74" s="89"/>
      <c r="M74" s="89"/>
      <c r="N74" s="89"/>
      <c r="O74" s="89"/>
      <c r="P74" s="89"/>
      <c r="Q74" s="89"/>
      <c r="R74" s="89"/>
      <c r="S74" s="89"/>
      <c r="T74" s="89"/>
      <c r="U74" s="89"/>
      <c r="V74" s="89"/>
      <c r="W74" s="89"/>
      <c r="X74" s="89"/>
      <c r="Y74" s="89"/>
    </row>
    <row r="75" spans="1:25" ht="21.75" hidden="1" customHeight="1" x14ac:dyDescent="0.35">
      <c r="A75" s="89"/>
      <c r="B75" s="89"/>
      <c r="C75" s="89"/>
      <c r="D75" s="89"/>
      <c r="E75" s="89"/>
      <c r="F75" s="89"/>
      <c r="G75" s="89"/>
      <c r="H75" s="89"/>
      <c r="I75" s="89"/>
      <c r="J75" s="89"/>
      <c r="K75" s="89"/>
      <c r="L75" s="89"/>
      <c r="M75" s="89"/>
      <c r="N75" s="89"/>
      <c r="O75" s="89"/>
      <c r="P75" s="89"/>
      <c r="Q75" s="89"/>
      <c r="R75" s="89"/>
      <c r="S75" s="89"/>
      <c r="T75" s="89"/>
      <c r="U75" s="89"/>
      <c r="V75" s="89"/>
      <c r="W75" s="89"/>
      <c r="X75" s="89"/>
      <c r="Y75" s="89"/>
    </row>
    <row r="76" spans="1:25" ht="21.75" hidden="1" customHeight="1" x14ac:dyDescent="0.35">
      <c r="A76" s="89"/>
      <c r="B76" s="89"/>
      <c r="C76" s="89"/>
      <c r="D76" s="89"/>
      <c r="E76" s="89"/>
      <c r="F76" s="89"/>
      <c r="G76" s="89"/>
      <c r="H76" s="89"/>
      <c r="I76" s="89"/>
      <c r="J76" s="89"/>
      <c r="K76" s="89"/>
      <c r="L76" s="89"/>
      <c r="M76" s="89"/>
      <c r="N76" s="89"/>
      <c r="O76" s="89"/>
      <c r="P76" s="89"/>
      <c r="Q76" s="89"/>
      <c r="R76" s="89"/>
      <c r="S76" s="89"/>
      <c r="T76" s="89"/>
      <c r="U76" s="89"/>
      <c r="V76" s="89"/>
      <c r="W76" s="89"/>
      <c r="X76" s="89"/>
      <c r="Y76" s="89"/>
    </row>
    <row r="77" spans="1:25" ht="21.75" hidden="1" customHeight="1" x14ac:dyDescent="0.35">
      <c r="A77" s="89"/>
      <c r="B77" s="89"/>
      <c r="C77" s="89"/>
      <c r="D77" s="89"/>
      <c r="E77" s="89"/>
      <c r="F77" s="89"/>
      <c r="G77" s="89"/>
      <c r="H77" s="89"/>
      <c r="I77" s="89"/>
      <c r="J77" s="89"/>
      <c r="K77" s="89"/>
      <c r="L77" s="89"/>
      <c r="M77" s="89"/>
      <c r="N77" s="89"/>
      <c r="O77" s="89"/>
      <c r="P77" s="89"/>
      <c r="Q77" s="89"/>
      <c r="R77" s="89"/>
      <c r="S77" s="89"/>
      <c r="T77" s="89"/>
      <c r="U77" s="89"/>
      <c r="V77" s="89"/>
      <c r="W77" s="89"/>
      <c r="X77" s="89"/>
      <c r="Y77" s="89"/>
    </row>
    <row r="78" spans="1:25" ht="21.75" hidden="1" customHeight="1" x14ac:dyDescent="0.35">
      <c r="A78" s="89"/>
      <c r="B78" s="89"/>
      <c r="C78" s="89"/>
      <c r="D78" s="89"/>
      <c r="E78" s="89"/>
      <c r="F78" s="89"/>
      <c r="G78" s="89"/>
      <c r="H78" s="89"/>
      <c r="I78" s="89"/>
      <c r="J78" s="89"/>
      <c r="K78" s="89"/>
      <c r="L78" s="89"/>
      <c r="M78" s="89"/>
      <c r="N78" s="89"/>
      <c r="O78" s="89"/>
      <c r="P78" s="89"/>
      <c r="Q78" s="89"/>
      <c r="R78" s="89"/>
      <c r="S78" s="89"/>
      <c r="T78" s="89"/>
      <c r="U78" s="89"/>
      <c r="V78" s="89"/>
      <c r="W78" s="89"/>
      <c r="X78" s="89"/>
      <c r="Y78" s="89"/>
    </row>
    <row r="79" spans="1:25" ht="21.75" hidden="1" customHeight="1" x14ac:dyDescent="0.35">
      <c r="A79" s="89"/>
      <c r="B79" s="89"/>
      <c r="C79" s="89"/>
      <c r="D79" s="89"/>
      <c r="E79" s="89"/>
      <c r="F79" s="89"/>
      <c r="G79" s="89"/>
      <c r="H79" s="89"/>
      <c r="I79" s="89"/>
      <c r="J79" s="89"/>
      <c r="K79" s="89"/>
      <c r="L79" s="89"/>
      <c r="M79" s="89"/>
      <c r="N79" s="89"/>
      <c r="O79" s="89"/>
      <c r="P79" s="89"/>
      <c r="Q79" s="89"/>
      <c r="R79" s="89"/>
      <c r="S79" s="89"/>
      <c r="T79" s="89"/>
      <c r="U79" s="89"/>
      <c r="V79" s="89"/>
      <c r="W79" s="89"/>
      <c r="X79" s="89"/>
      <c r="Y79" s="89"/>
    </row>
    <row r="80" spans="1:25" ht="21.75" hidden="1" customHeight="1" x14ac:dyDescent="0.35">
      <c r="A80" s="89"/>
      <c r="B80" s="89"/>
      <c r="C80" s="89"/>
      <c r="D80" s="89"/>
      <c r="E80" s="89"/>
      <c r="F80" s="89"/>
      <c r="G80" s="89"/>
      <c r="H80" s="89"/>
      <c r="I80" s="89"/>
      <c r="J80" s="89"/>
      <c r="K80" s="89"/>
      <c r="L80" s="89"/>
      <c r="M80" s="89"/>
      <c r="N80" s="89"/>
      <c r="O80" s="89"/>
      <c r="P80" s="89"/>
      <c r="Q80" s="89"/>
      <c r="R80" s="89"/>
      <c r="S80" s="89"/>
      <c r="T80" s="89"/>
      <c r="U80" s="89"/>
      <c r="V80" s="89"/>
      <c r="W80" s="89"/>
      <c r="X80" s="89"/>
      <c r="Y80" s="89"/>
    </row>
    <row r="81" spans="1:25" ht="21.75" hidden="1" customHeight="1" x14ac:dyDescent="0.35">
      <c r="A81" s="89"/>
      <c r="B81" s="89"/>
      <c r="C81" s="89"/>
      <c r="D81" s="89"/>
      <c r="E81" s="89"/>
      <c r="F81" s="89"/>
      <c r="G81" s="89"/>
      <c r="H81" s="89"/>
      <c r="I81" s="89"/>
      <c r="J81" s="89"/>
      <c r="K81" s="89"/>
      <c r="L81" s="89"/>
      <c r="M81" s="89"/>
      <c r="N81" s="89"/>
      <c r="O81" s="89"/>
      <c r="P81" s="89"/>
      <c r="Q81" s="89"/>
      <c r="R81" s="89"/>
      <c r="S81" s="89"/>
      <c r="T81" s="89"/>
      <c r="U81" s="89"/>
      <c r="V81" s="89"/>
      <c r="W81" s="89"/>
      <c r="X81" s="89"/>
      <c r="Y81" s="89"/>
    </row>
    <row r="82" spans="1:25" ht="21.75" hidden="1" customHeight="1" x14ac:dyDescent="0.35">
      <c r="A82" s="89"/>
      <c r="B82" s="89"/>
      <c r="C82" s="89"/>
      <c r="D82" s="89"/>
      <c r="E82" s="89"/>
      <c r="F82" s="89"/>
      <c r="G82" s="89"/>
      <c r="H82" s="89"/>
      <c r="I82" s="89"/>
      <c r="J82" s="89"/>
      <c r="K82" s="89"/>
      <c r="L82" s="89"/>
      <c r="M82" s="89"/>
      <c r="N82" s="89"/>
      <c r="O82" s="89"/>
      <c r="P82" s="89"/>
      <c r="Q82" s="89"/>
      <c r="R82" s="89"/>
      <c r="S82" s="89"/>
      <c r="T82" s="89"/>
      <c r="U82" s="89"/>
      <c r="V82" s="89"/>
      <c r="W82" s="89"/>
      <c r="X82" s="89"/>
      <c r="Y82" s="89"/>
    </row>
    <row r="83" spans="1:25" ht="21.75" hidden="1" customHeight="1" x14ac:dyDescent="0.35">
      <c r="A83" s="89"/>
      <c r="B83" s="89"/>
      <c r="C83" s="89"/>
      <c r="D83" s="89"/>
      <c r="E83" s="89"/>
      <c r="F83" s="89"/>
      <c r="G83" s="89"/>
      <c r="H83" s="89"/>
      <c r="I83" s="89"/>
      <c r="J83" s="89"/>
      <c r="K83" s="89"/>
      <c r="L83" s="89"/>
      <c r="M83" s="89"/>
      <c r="N83" s="89"/>
      <c r="O83" s="89"/>
      <c r="P83" s="89"/>
      <c r="Q83" s="89"/>
      <c r="R83" s="89"/>
      <c r="S83" s="89"/>
      <c r="T83" s="89"/>
      <c r="U83" s="89"/>
      <c r="V83" s="89"/>
      <c r="W83" s="89"/>
      <c r="X83" s="89"/>
      <c r="Y83" s="89"/>
    </row>
    <row r="84" spans="1:25" ht="21.75" hidden="1" customHeight="1" x14ac:dyDescent="0.35">
      <c r="A84" s="89"/>
      <c r="B84" s="89"/>
      <c r="C84" s="89"/>
      <c r="D84" s="89"/>
      <c r="E84" s="89"/>
      <c r="F84" s="89"/>
      <c r="G84" s="89"/>
      <c r="H84" s="89"/>
      <c r="I84" s="89"/>
      <c r="J84" s="89"/>
      <c r="K84" s="89"/>
      <c r="L84" s="89"/>
      <c r="M84" s="89"/>
      <c r="N84" s="89"/>
      <c r="O84" s="89"/>
      <c r="P84" s="89"/>
      <c r="Q84" s="89"/>
      <c r="R84" s="89"/>
      <c r="S84" s="89"/>
      <c r="T84" s="89"/>
      <c r="U84" s="89"/>
      <c r="V84" s="89"/>
      <c r="W84" s="89"/>
      <c r="X84" s="89"/>
      <c r="Y84" s="89"/>
    </row>
    <row r="85" spans="1:25" ht="21.75" hidden="1" customHeight="1" x14ac:dyDescent="0.35">
      <c r="A85" s="89"/>
      <c r="B85" s="89"/>
      <c r="C85" s="89"/>
      <c r="D85" s="89"/>
      <c r="E85" s="89"/>
      <c r="F85" s="89"/>
      <c r="G85" s="89"/>
      <c r="H85" s="89"/>
      <c r="I85" s="89"/>
      <c r="J85" s="89"/>
      <c r="K85" s="89"/>
      <c r="L85" s="89"/>
      <c r="M85" s="89"/>
      <c r="N85" s="89"/>
      <c r="O85" s="89"/>
      <c r="P85" s="89"/>
      <c r="Q85" s="89"/>
      <c r="R85" s="89"/>
      <c r="S85" s="89"/>
      <c r="T85" s="89"/>
      <c r="U85" s="89"/>
      <c r="V85" s="89"/>
      <c r="W85" s="89"/>
      <c r="X85" s="89"/>
      <c r="Y85" s="89"/>
    </row>
    <row r="86" spans="1:25" ht="21.75" hidden="1" customHeight="1" x14ac:dyDescent="0.35">
      <c r="A86" s="89"/>
      <c r="B86" s="89"/>
      <c r="C86" s="89"/>
      <c r="D86" s="89"/>
      <c r="E86" s="89"/>
      <c r="F86" s="89"/>
      <c r="G86" s="89"/>
      <c r="H86" s="89"/>
      <c r="I86" s="89"/>
      <c r="J86" s="89"/>
      <c r="K86" s="89"/>
      <c r="L86" s="89"/>
      <c r="M86" s="89"/>
      <c r="N86" s="89"/>
      <c r="O86" s="89"/>
      <c r="P86" s="89"/>
      <c r="Q86" s="89"/>
      <c r="R86" s="89"/>
      <c r="S86" s="89"/>
      <c r="T86" s="89"/>
      <c r="U86" s="89"/>
      <c r="V86" s="89"/>
      <c r="W86" s="89"/>
      <c r="X86" s="89"/>
      <c r="Y86" s="89"/>
    </row>
    <row r="87" spans="1:25" ht="21.75" hidden="1" customHeight="1" x14ac:dyDescent="0.35">
      <c r="A87" s="89"/>
      <c r="B87" s="89"/>
      <c r="C87" s="89"/>
      <c r="D87" s="89"/>
      <c r="E87" s="89"/>
      <c r="F87" s="89"/>
      <c r="G87" s="89"/>
      <c r="H87" s="89"/>
      <c r="I87" s="89"/>
      <c r="J87" s="89"/>
      <c r="K87" s="89"/>
      <c r="L87" s="89"/>
      <c r="M87" s="89"/>
      <c r="N87" s="89"/>
      <c r="O87" s="89"/>
      <c r="P87" s="89"/>
      <c r="Q87" s="89"/>
      <c r="R87" s="89"/>
      <c r="S87" s="89"/>
      <c r="T87" s="89"/>
      <c r="U87" s="89"/>
      <c r="V87" s="89"/>
      <c r="W87" s="89"/>
      <c r="X87" s="89"/>
      <c r="Y87" s="89"/>
    </row>
    <row r="88" spans="1:25" ht="21.75" hidden="1" customHeight="1" x14ac:dyDescent="0.35">
      <c r="A88" s="89"/>
      <c r="B88" s="89"/>
      <c r="C88" s="89"/>
      <c r="D88" s="89"/>
      <c r="E88" s="89"/>
      <c r="F88" s="89"/>
      <c r="G88" s="89"/>
      <c r="H88" s="89"/>
      <c r="I88" s="89"/>
      <c r="J88" s="89"/>
      <c r="K88" s="89"/>
      <c r="L88" s="89"/>
      <c r="M88" s="89"/>
      <c r="N88" s="89"/>
      <c r="O88" s="89"/>
      <c r="P88" s="89"/>
      <c r="Q88" s="89"/>
      <c r="R88" s="89"/>
      <c r="S88" s="89"/>
      <c r="T88" s="89"/>
      <c r="U88" s="89"/>
      <c r="V88" s="89"/>
      <c r="W88" s="89"/>
      <c r="X88" s="89"/>
      <c r="Y88" s="89"/>
    </row>
    <row r="89" spans="1:25" ht="21.75" hidden="1" customHeight="1" x14ac:dyDescent="0.35">
      <c r="A89" s="89"/>
      <c r="B89" s="89"/>
      <c r="C89" s="89"/>
      <c r="D89" s="89"/>
      <c r="E89" s="89"/>
      <c r="F89" s="89"/>
      <c r="G89" s="89"/>
      <c r="H89" s="89"/>
      <c r="I89" s="89"/>
      <c r="J89" s="89"/>
      <c r="K89" s="89"/>
      <c r="L89" s="89"/>
      <c r="M89" s="89"/>
      <c r="N89" s="89"/>
      <c r="O89" s="89"/>
      <c r="P89" s="89"/>
      <c r="Q89" s="89"/>
      <c r="R89" s="89"/>
      <c r="S89" s="89"/>
      <c r="T89" s="89"/>
      <c r="U89" s="89"/>
      <c r="V89" s="89"/>
      <c r="W89" s="89"/>
      <c r="X89" s="89"/>
      <c r="Y89" s="89"/>
    </row>
    <row r="90" spans="1:25" ht="21.75" hidden="1" customHeight="1" x14ac:dyDescent="0.35">
      <c r="A90" s="89"/>
      <c r="B90" s="89"/>
      <c r="C90" s="89"/>
      <c r="D90" s="89"/>
      <c r="E90" s="89"/>
      <c r="F90" s="89"/>
      <c r="G90" s="89"/>
      <c r="H90" s="89"/>
      <c r="I90" s="89"/>
      <c r="J90" s="89"/>
      <c r="K90" s="89"/>
      <c r="L90" s="89"/>
      <c r="M90" s="89"/>
      <c r="N90" s="89"/>
      <c r="O90" s="89"/>
      <c r="P90" s="89"/>
      <c r="Q90" s="89"/>
      <c r="R90" s="89"/>
      <c r="S90" s="89"/>
      <c r="T90" s="89"/>
      <c r="U90" s="89"/>
      <c r="V90" s="89"/>
      <c r="W90" s="89"/>
      <c r="X90" s="89"/>
      <c r="Y90" s="89"/>
    </row>
    <row r="91" spans="1:25" ht="21.75" hidden="1" customHeight="1" x14ac:dyDescent="0.35">
      <c r="A91" s="89"/>
      <c r="B91" s="89"/>
      <c r="C91" s="89"/>
      <c r="D91" s="89"/>
      <c r="E91" s="89"/>
      <c r="F91" s="89"/>
      <c r="G91" s="89"/>
      <c r="H91" s="89"/>
      <c r="I91" s="89"/>
      <c r="J91" s="89"/>
      <c r="K91" s="89"/>
      <c r="L91" s="89"/>
      <c r="M91" s="89"/>
      <c r="N91" s="89"/>
      <c r="O91" s="89"/>
      <c r="P91" s="89"/>
      <c r="Q91" s="89"/>
      <c r="R91" s="89"/>
      <c r="S91" s="89"/>
      <c r="T91" s="89"/>
      <c r="U91" s="89"/>
      <c r="V91" s="89"/>
      <c r="W91" s="89"/>
      <c r="X91" s="89"/>
      <c r="Y91" s="89"/>
    </row>
    <row r="92" spans="1:25" ht="21.75" hidden="1" customHeight="1" x14ac:dyDescent="0.35">
      <c r="A92" s="89"/>
      <c r="B92" s="89"/>
      <c r="C92" s="89"/>
      <c r="D92" s="89"/>
      <c r="E92" s="89"/>
      <c r="F92" s="89"/>
      <c r="G92" s="89"/>
      <c r="H92" s="89"/>
      <c r="I92" s="89"/>
      <c r="J92" s="89"/>
      <c r="K92" s="89"/>
      <c r="L92" s="89"/>
      <c r="M92" s="89"/>
      <c r="N92" s="89"/>
      <c r="O92" s="89"/>
      <c r="P92" s="89"/>
      <c r="Q92" s="89"/>
      <c r="R92" s="89"/>
      <c r="S92" s="89"/>
      <c r="T92" s="89"/>
      <c r="U92" s="89"/>
      <c r="V92" s="89"/>
      <c r="W92" s="89"/>
      <c r="X92" s="89"/>
      <c r="Y92" s="89"/>
    </row>
    <row r="93" spans="1:25" ht="21.75" hidden="1" customHeight="1" x14ac:dyDescent="0.35">
      <c r="A93" s="89"/>
      <c r="B93" s="89"/>
      <c r="C93" s="89"/>
      <c r="D93" s="89"/>
      <c r="E93" s="89"/>
      <c r="F93" s="89"/>
      <c r="G93" s="89"/>
      <c r="H93" s="89"/>
      <c r="I93" s="89"/>
      <c r="J93" s="89"/>
      <c r="K93" s="89"/>
      <c r="L93" s="89"/>
      <c r="M93" s="89"/>
      <c r="N93" s="89"/>
      <c r="O93" s="89"/>
      <c r="P93" s="89"/>
      <c r="Q93" s="89"/>
      <c r="R93" s="89"/>
      <c r="S93" s="89"/>
      <c r="T93" s="89"/>
      <c r="U93" s="89"/>
      <c r="V93" s="89"/>
      <c r="W93" s="89"/>
      <c r="X93" s="89"/>
      <c r="Y93" s="89"/>
    </row>
    <row r="94" spans="1:25" ht="21.75" hidden="1" customHeight="1" x14ac:dyDescent="0.35">
      <c r="A94" s="89"/>
      <c r="B94" s="89"/>
      <c r="C94" s="89"/>
      <c r="D94" s="89"/>
      <c r="E94" s="89"/>
      <c r="F94" s="89"/>
      <c r="G94" s="89"/>
      <c r="H94" s="89"/>
      <c r="I94" s="89"/>
      <c r="J94" s="89"/>
      <c r="K94" s="89"/>
      <c r="L94" s="89"/>
      <c r="M94" s="89"/>
      <c r="N94" s="89"/>
      <c r="O94" s="89"/>
      <c r="P94" s="89"/>
      <c r="Q94" s="89"/>
      <c r="R94" s="89"/>
      <c r="S94" s="89"/>
      <c r="T94" s="89"/>
      <c r="U94" s="89"/>
      <c r="V94" s="89"/>
      <c r="W94" s="89"/>
      <c r="X94" s="89"/>
      <c r="Y94" s="89"/>
    </row>
    <row r="95" spans="1:25" ht="21.75" hidden="1" customHeight="1" x14ac:dyDescent="0.35">
      <c r="A95" s="89"/>
      <c r="B95" s="89"/>
      <c r="C95" s="89"/>
      <c r="D95" s="89"/>
      <c r="E95" s="89"/>
      <c r="F95" s="89"/>
      <c r="G95" s="89"/>
      <c r="H95" s="89"/>
      <c r="I95" s="89"/>
      <c r="J95" s="89"/>
      <c r="K95" s="89"/>
      <c r="L95" s="89"/>
      <c r="M95" s="89"/>
      <c r="N95" s="89"/>
      <c r="O95" s="89"/>
      <c r="P95" s="89"/>
      <c r="Q95" s="89"/>
      <c r="R95" s="89"/>
      <c r="S95" s="89"/>
      <c r="T95" s="89"/>
      <c r="U95" s="89"/>
      <c r="V95" s="89"/>
      <c r="W95" s="89"/>
      <c r="X95" s="89"/>
      <c r="Y95" s="89"/>
    </row>
    <row r="96" spans="1:25" ht="21.75" hidden="1" customHeight="1" x14ac:dyDescent="0.35">
      <c r="A96" s="89"/>
      <c r="B96" s="89"/>
      <c r="C96" s="89"/>
      <c r="D96" s="89"/>
      <c r="E96" s="89"/>
      <c r="F96" s="89"/>
      <c r="G96" s="89"/>
      <c r="H96" s="89"/>
      <c r="I96" s="89"/>
      <c r="J96" s="89"/>
      <c r="K96" s="89"/>
      <c r="L96" s="89"/>
      <c r="M96" s="89"/>
      <c r="N96" s="89"/>
      <c r="O96" s="89"/>
      <c r="P96" s="89"/>
      <c r="Q96" s="89"/>
      <c r="R96" s="89"/>
      <c r="S96" s="89"/>
      <c r="T96" s="89"/>
      <c r="U96" s="89"/>
      <c r="V96" s="89"/>
      <c r="W96" s="89"/>
      <c r="X96" s="89"/>
      <c r="Y96" s="89"/>
    </row>
    <row r="97" spans="1:25" ht="21.75" hidden="1" customHeight="1" x14ac:dyDescent="0.35">
      <c r="A97" s="89"/>
      <c r="B97" s="89"/>
      <c r="C97" s="89"/>
      <c r="D97" s="89"/>
      <c r="E97" s="89"/>
      <c r="F97" s="89"/>
      <c r="G97" s="89"/>
      <c r="H97" s="89"/>
      <c r="I97" s="89"/>
      <c r="J97" s="89"/>
      <c r="K97" s="89"/>
      <c r="L97" s="89"/>
      <c r="M97" s="89"/>
      <c r="N97" s="89"/>
      <c r="O97" s="89"/>
      <c r="P97" s="89"/>
      <c r="Q97" s="89"/>
      <c r="R97" s="89"/>
      <c r="S97" s="89"/>
      <c r="T97" s="89"/>
      <c r="U97" s="89"/>
      <c r="V97" s="89"/>
      <c r="W97" s="89"/>
      <c r="X97" s="89"/>
      <c r="Y97" s="89"/>
    </row>
    <row r="98" spans="1:25" ht="21.75" hidden="1" customHeight="1" x14ac:dyDescent="0.35">
      <c r="A98" s="89"/>
      <c r="B98" s="89"/>
      <c r="C98" s="89"/>
      <c r="D98" s="89"/>
      <c r="E98" s="89"/>
      <c r="F98" s="89"/>
      <c r="G98" s="89"/>
      <c r="H98" s="89"/>
      <c r="I98" s="89"/>
      <c r="J98" s="89"/>
      <c r="K98" s="89"/>
      <c r="L98" s="89"/>
      <c r="M98" s="89"/>
      <c r="N98" s="89"/>
      <c r="O98" s="89"/>
      <c r="P98" s="89"/>
      <c r="Q98" s="89"/>
      <c r="R98" s="89"/>
      <c r="S98" s="89"/>
      <c r="T98" s="89"/>
      <c r="U98" s="89"/>
      <c r="V98" s="89"/>
      <c r="W98" s="89"/>
      <c r="X98" s="89"/>
      <c r="Y98" s="89"/>
    </row>
    <row r="99" spans="1:25" ht="21.75" hidden="1" customHeight="1" x14ac:dyDescent="0.35">
      <c r="A99" s="89"/>
      <c r="B99" s="89"/>
      <c r="C99" s="89"/>
      <c r="D99" s="89"/>
      <c r="E99" s="89"/>
      <c r="F99" s="89"/>
      <c r="G99" s="89"/>
      <c r="H99" s="89"/>
      <c r="I99" s="89"/>
      <c r="J99" s="89"/>
      <c r="K99" s="89"/>
      <c r="L99" s="89"/>
      <c r="M99" s="89"/>
      <c r="N99" s="89"/>
      <c r="O99" s="89"/>
      <c r="P99" s="89"/>
      <c r="Q99" s="89"/>
      <c r="R99" s="89"/>
      <c r="S99" s="89"/>
      <c r="T99" s="89"/>
      <c r="U99" s="89"/>
      <c r="V99" s="89"/>
      <c r="W99" s="89"/>
      <c r="X99" s="89"/>
      <c r="Y99" s="89"/>
    </row>
    <row r="100" spans="1:25" ht="21.75" hidden="1" customHeight="1" x14ac:dyDescent="0.3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row>
    <row r="101" spans="1:25" ht="21.75" hidden="1" customHeight="1" x14ac:dyDescent="0.3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row>
    <row r="102" spans="1:25" ht="21.75" hidden="1" customHeight="1" x14ac:dyDescent="0.3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row>
    <row r="103" spans="1:25" ht="21.75" hidden="1" customHeight="1" x14ac:dyDescent="0.3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row>
    <row r="104" spans="1:25" ht="21.75" hidden="1" customHeight="1" x14ac:dyDescent="0.3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row>
    <row r="105" spans="1:25" ht="21.75" hidden="1" customHeight="1" x14ac:dyDescent="0.3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row>
    <row r="106" spans="1:25" ht="21.75" hidden="1" customHeight="1" x14ac:dyDescent="0.3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row>
    <row r="107" spans="1:25" ht="21.75" hidden="1" customHeight="1" x14ac:dyDescent="0.3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row>
    <row r="108" spans="1:25" ht="21.75" hidden="1" customHeight="1" x14ac:dyDescent="0.3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row>
    <row r="109" spans="1:25" ht="21.75" hidden="1" customHeight="1" x14ac:dyDescent="0.3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row>
    <row r="110" spans="1:25" ht="21.75" hidden="1" customHeight="1" x14ac:dyDescent="0.3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row>
    <row r="111" spans="1:25" ht="21.75" hidden="1" customHeight="1" x14ac:dyDescent="0.3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row>
    <row r="112" spans="1:25" ht="21.75" hidden="1" customHeight="1" x14ac:dyDescent="0.3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row>
    <row r="113" spans="1:25" ht="21.75" hidden="1" customHeight="1" x14ac:dyDescent="0.3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row>
    <row r="114" spans="1:25" ht="21.75" hidden="1" customHeight="1" x14ac:dyDescent="0.3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row>
    <row r="115" spans="1:25" ht="21.75" hidden="1" customHeight="1" x14ac:dyDescent="0.3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row>
    <row r="116" spans="1:25" ht="21.75" hidden="1" customHeight="1" x14ac:dyDescent="0.3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row>
    <row r="117" spans="1:25" ht="21.75" hidden="1" customHeight="1" x14ac:dyDescent="0.3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row>
    <row r="118" spans="1:25" ht="21.75" hidden="1" customHeight="1" x14ac:dyDescent="0.3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row>
    <row r="119" spans="1:25" ht="21.75" hidden="1" customHeight="1" x14ac:dyDescent="0.3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row>
    <row r="120" spans="1:25" ht="21.75" hidden="1" customHeight="1" x14ac:dyDescent="0.3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row>
    <row r="121" spans="1:25" ht="21.75" hidden="1" customHeight="1" x14ac:dyDescent="0.3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row>
    <row r="122" spans="1:25" ht="21.75" hidden="1" customHeight="1" x14ac:dyDescent="0.3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row>
    <row r="123" spans="1:25" ht="21.75" hidden="1" customHeight="1" x14ac:dyDescent="0.3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row>
    <row r="124" spans="1:25" ht="21.75" hidden="1" customHeight="1" x14ac:dyDescent="0.3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row>
    <row r="125" spans="1:25" ht="21.75" hidden="1" customHeight="1" x14ac:dyDescent="0.3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row>
    <row r="126" spans="1:25" ht="21.75" hidden="1" customHeight="1" x14ac:dyDescent="0.3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row>
    <row r="127" spans="1:25" ht="21.75" hidden="1" customHeight="1" x14ac:dyDescent="0.3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row>
    <row r="128" spans="1:25" ht="21.75" hidden="1" customHeight="1" x14ac:dyDescent="0.3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row>
    <row r="129" spans="1:25" ht="21.75" hidden="1" customHeight="1" x14ac:dyDescent="0.3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row>
    <row r="130" spans="1:25" ht="21.75" hidden="1" customHeight="1" x14ac:dyDescent="0.3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row>
    <row r="131" spans="1:25" ht="21.75" hidden="1" customHeight="1" x14ac:dyDescent="0.3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row>
    <row r="132" spans="1:25" ht="21.75" hidden="1" customHeight="1" x14ac:dyDescent="0.3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row>
    <row r="133" spans="1:25" ht="21.75" hidden="1" customHeight="1" x14ac:dyDescent="0.3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row>
    <row r="134" spans="1:25" ht="21.75" hidden="1" customHeight="1" x14ac:dyDescent="0.3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row>
    <row r="135" spans="1:25" ht="21.75" hidden="1" customHeight="1" x14ac:dyDescent="0.3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row>
    <row r="136" spans="1:25" ht="21.75" hidden="1" customHeight="1" x14ac:dyDescent="0.3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row>
    <row r="137" spans="1:25" ht="21.75" hidden="1" customHeight="1" x14ac:dyDescent="0.3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row>
    <row r="138" spans="1:25" ht="21.75" hidden="1" customHeight="1" x14ac:dyDescent="0.3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row>
    <row r="139" spans="1:25" ht="21.75" hidden="1" customHeight="1" x14ac:dyDescent="0.3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row>
    <row r="140" spans="1:25" ht="21.75" hidden="1" customHeight="1" x14ac:dyDescent="0.3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row>
    <row r="141" spans="1:25" ht="21.75" hidden="1" customHeight="1" x14ac:dyDescent="0.3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row>
    <row r="142" spans="1:25" ht="21.75" hidden="1" customHeight="1" x14ac:dyDescent="0.3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row>
    <row r="143" spans="1:25" ht="21.75" hidden="1" customHeight="1" x14ac:dyDescent="0.3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row>
    <row r="144" spans="1:25" ht="21.75" hidden="1" customHeight="1" x14ac:dyDescent="0.3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row>
    <row r="145" spans="1:25" ht="21.75" hidden="1" customHeight="1" x14ac:dyDescent="0.3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row>
    <row r="146" spans="1:25" ht="21.75" hidden="1" customHeight="1" x14ac:dyDescent="0.3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row>
    <row r="147" spans="1:25" ht="21.75" hidden="1" customHeight="1" x14ac:dyDescent="0.3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row>
    <row r="148" spans="1:25" ht="21.75" hidden="1" customHeight="1" x14ac:dyDescent="0.3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row>
    <row r="149" spans="1:25" ht="21.75" hidden="1" customHeight="1" x14ac:dyDescent="0.3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row>
    <row r="150" spans="1:25" ht="21.75" hidden="1" customHeight="1" x14ac:dyDescent="0.3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row>
    <row r="151" spans="1:25" ht="21.75" hidden="1" customHeight="1" x14ac:dyDescent="0.3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row>
    <row r="152" spans="1:25" ht="21.75" hidden="1" customHeight="1" x14ac:dyDescent="0.3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row>
    <row r="153" spans="1:25" ht="21.75" hidden="1" customHeight="1" x14ac:dyDescent="0.3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row>
    <row r="154" spans="1:25" ht="21.75" hidden="1" customHeight="1" x14ac:dyDescent="0.3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row>
    <row r="155" spans="1:25" ht="21.75" hidden="1" customHeight="1" x14ac:dyDescent="0.3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row>
    <row r="156" spans="1:25" ht="21.75" hidden="1" customHeight="1" x14ac:dyDescent="0.3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row>
    <row r="157" spans="1:25" ht="21.75" hidden="1" customHeight="1" x14ac:dyDescent="0.3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row>
    <row r="158" spans="1:25" ht="21.75" hidden="1" customHeight="1" x14ac:dyDescent="0.3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row>
    <row r="159" spans="1:25" ht="21.75" hidden="1" customHeight="1" x14ac:dyDescent="0.3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row>
    <row r="160" spans="1:25" ht="21.75" hidden="1" customHeight="1" x14ac:dyDescent="0.3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row>
    <row r="161" spans="1:25" ht="21.75" hidden="1" customHeight="1" x14ac:dyDescent="0.3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row>
    <row r="162" spans="1:25" ht="21.75" hidden="1" customHeight="1" x14ac:dyDescent="0.3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row>
    <row r="163" spans="1:25" ht="21.75" hidden="1" customHeight="1" x14ac:dyDescent="0.3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row>
    <row r="164" spans="1:25" ht="21.75" hidden="1" customHeight="1" x14ac:dyDescent="0.3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row>
    <row r="165" spans="1:25" ht="21.75" hidden="1" customHeight="1" x14ac:dyDescent="0.3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row>
    <row r="166" spans="1:25" ht="21.75" hidden="1" customHeight="1" x14ac:dyDescent="0.3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row>
    <row r="167" spans="1:25" ht="21.75" hidden="1" customHeight="1" x14ac:dyDescent="0.3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row>
    <row r="168" spans="1:25" ht="21.75" hidden="1" customHeight="1" x14ac:dyDescent="0.3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row>
    <row r="169" spans="1:25" ht="21.75" hidden="1" customHeight="1" x14ac:dyDescent="0.3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row>
    <row r="170" spans="1:25" ht="21.75" hidden="1" customHeight="1" x14ac:dyDescent="0.3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row>
    <row r="171" spans="1:25" ht="21.75" hidden="1" customHeight="1" x14ac:dyDescent="0.3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row>
    <row r="172" spans="1:25" ht="21.75" hidden="1" customHeight="1" x14ac:dyDescent="0.3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row>
    <row r="173" spans="1:25" ht="21.75" hidden="1" customHeight="1" x14ac:dyDescent="0.3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row>
    <row r="174" spans="1:25" ht="21.75" hidden="1" customHeight="1" x14ac:dyDescent="0.3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row>
    <row r="175" spans="1:25" ht="21.75" hidden="1" customHeight="1" x14ac:dyDescent="0.3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row>
    <row r="176" spans="1:25" ht="21.75" hidden="1" customHeight="1" x14ac:dyDescent="0.3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row>
    <row r="177" spans="1:25" ht="21.75" hidden="1" customHeight="1" x14ac:dyDescent="0.3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row>
    <row r="178" spans="1:25" ht="21.75" hidden="1" customHeight="1" x14ac:dyDescent="0.3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row>
    <row r="179" spans="1:25" ht="21.75" hidden="1" customHeight="1" x14ac:dyDescent="0.3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row>
    <row r="180" spans="1:25" ht="21.75" hidden="1" customHeight="1" x14ac:dyDescent="0.3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row>
    <row r="181" spans="1:25" ht="21.75" hidden="1" customHeight="1" x14ac:dyDescent="0.3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row>
    <row r="182" spans="1:25" ht="21.75" hidden="1" customHeight="1" x14ac:dyDescent="0.3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row>
    <row r="183" spans="1:25" ht="21.75" hidden="1" customHeight="1" x14ac:dyDescent="0.3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row>
    <row r="184" spans="1:25" ht="21.75" hidden="1" customHeight="1" x14ac:dyDescent="0.3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row>
    <row r="185" spans="1:25" ht="21.75" hidden="1" customHeight="1" x14ac:dyDescent="0.3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row>
    <row r="186" spans="1:25" ht="21.75" hidden="1" customHeight="1" x14ac:dyDescent="0.3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row>
    <row r="187" spans="1:25" ht="21.75" hidden="1" customHeight="1" x14ac:dyDescent="0.3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row>
    <row r="188" spans="1:25" ht="21.75" hidden="1" customHeight="1" x14ac:dyDescent="0.3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row>
    <row r="189" spans="1:25" ht="21.75" hidden="1" customHeight="1" x14ac:dyDescent="0.3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row>
    <row r="190" spans="1:25" ht="21.75" hidden="1" customHeight="1" x14ac:dyDescent="0.3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row>
    <row r="191" spans="1:25" ht="21.75" hidden="1" customHeight="1" x14ac:dyDescent="0.3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row>
    <row r="192" spans="1:25" ht="21.75" hidden="1" customHeight="1" x14ac:dyDescent="0.3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row>
    <row r="193" spans="1:25" ht="21.75" hidden="1" customHeight="1" x14ac:dyDescent="0.3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row>
    <row r="194" spans="1:25" ht="21.75" hidden="1" customHeight="1" x14ac:dyDescent="0.3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row>
    <row r="195" spans="1:25" ht="21.75" hidden="1" customHeight="1" x14ac:dyDescent="0.3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row>
    <row r="196" spans="1:25" ht="21.75" hidden="1" customHeight="1" x14ac:dyDescent="0.3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row>
    <row r="197" spans="1:25" ht="21.75" hidden="1" customHeight="1" x14ac:dyDescent="0.3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row>
    <row r="198" spans="1:25" ht="21.75" hidden="1" customHeight="1" x14ac:dyDescent="0.3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row>
    <row r="199" spans="1:25" ht="21.75" hidden="1" customHeight="1" x14ac:dyDescent="0.3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row>
    <row r="200" spans="1:25" ht="21.75" hidden="1" customHeight="1" x14ac:dyDescent="0.3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row>
    <row r="201" spans="1:25" ht="21.75" hidden="1" customHeight="1" x14ac:dyDescent="0.3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row>
    <row r="202" spans="1:25" ht="21.75" hidden="1" customHeight="1" x14ac:dyDescent="0.3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row>
    <row r="203" spans="1:25" ht="21.75" hidden="1" customHeight="1" x14ac:dyDescent="0.3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row>
    <row r="204" spans="1:25" ht="21.75" hidden="1" customHeight="1" x14ac:dyDescent="0.3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row>
    <row r="205" spans="1:25" ht="21.75" hidden="1" customHeight="1" x14ac:dyDescent="0.3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row>
    <row r="206" spans="1:25" ht="21.75" hidden="1" customHeight="1" x14ac:dyDescent="0.3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row>
    <row r="207" spans="1:25" ht="21.75" hidden="1" customHeight="1" x14ac:dyDescent="0.3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row>
    <row r="208" spans="1:25" ht="21.75" hidden="1" customHeight="1" x14ac:dyDescent="0.3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row>
    <row r="209" spans="1:25" ht="21.75" hidden="1" customHeight="1" x14ac:dyDescent="0.3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row>
    <row r="210" spans="1:25" ht="21.75" hidden="1" customHeight="1" x14ac:dyDescent="0.3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row>
    <row r="211" spans="1:25" ht="21.75" hidden="1" customHeight="1" x14ac:dyDescent="0.3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row>
    <row r="212" spans="1:25" ht="21.75" hidden="1" customHeight="1" x14ac:dyDescent="0.3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row>
    <row r="213" spans="1:25" ht="21.75" hidden="1" customHeight="1" x14ac:dyDescent="0.3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row>
    <row r="214" spans="1:25" ht="21.75" hidden="1" customHeight="1" x14ac:dyDescent="0.3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row>
    <row r="215" spans="1:25" ht="21.75" hidden="1" customHeight="1" x14ac:dyDescent="0.3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row>
    <row r="216" spans="1:25" ht="21.75" hidden="1" customHeight="1" x14ac:dyDescent="0.3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row>
    <row r="217" spans="1:25" ht="21.75" hidden="1" customHeight="1" x14ac:dyDescent="0.3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row>
    <row r="218" spans="1:25" ht="21.75" hidden="1" customHeight="1" x14ac:dyDescent="0.3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row>
    <row r="219" spans="1:25" ht="21.75" hidden="1" customHeight="1" x14ac:dyDescent="0.3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row>
    <row r="220" spans="1:25" ht="21.75" hidden="1" customHeight="1" x14ac:dyDescent="0.3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row>
    <row r="221" spans="1:25" ht="21.75" hidden="1" customHeight="1" x14ac:dyDescent="0.3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row>
    <row r="222" spans="1:25" ht="21.75" hidden="1" customHeight="1" x14ac:dyDescent="0.3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row>
    <row r="223" spans="1:25" ht="21.75" hidden="1" customHeight="1" x14ac:dyDescent="0.3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row>
    <row r="224" spans="1:25" ht="21.75" hidden="1" customHeight="1" x14ac:dyDescent="0.3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row>
    <row r="225" spans="1:25" ht="21.75" hidden="1" customHeight="1" x14ac:dyDescent="0.3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row>
    <row r="226" spans="1:25" ht="21.75" hidden="1" customHeight="1" x14ac:dyDescent="0.3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row>
    <row r="227" spans="1:25" ht="21.75" hidden="1" customHeight="1" x14ac:dyDescent="0.3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row>
    <row r="228" spans="1:25" ht="21.75" hidden="1" customHeight="1" x14ac:dyDescent="0.3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row>
    <row r="229" spans="1:25" ht="21.75" hidden="1" customHeight="1" x14ac:dyDescent="0.3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row>
    <row r="230" spans="1:25" ht="21.75" hidden="1" customHeight="1" x14ac:dyDescent="0.3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row>
    <row r="231" spans="1:25" ht="21.75" hidden="1" customHeight="1" x14ac:dyDescent="0.3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row>
    <row r="232" spans="1:25" ht="14.5" hidden="1" customHeight="1" x14ac:dyDescent="0.35"/>
    <row r="233" spans="1:25" ht="14.5" hidden="1" customHeight="1" x14ac:dyDescent="0.35"/>
    <row r="234" spans="1:25" ht="21.75" customHeight="1" x14ac:dyDescent="0.35"/>
    <row r="235" spans="1:25" ht="21.75" customHeight="1" x14ac:dyDescent="0.35"/>
  </sheetData>
  <pageMargins left="0.7" right="0.7" top="0.75" bottom="0.75" header="0" footer="0"/>
  <pageSetup paperSize="9"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8248-D894-4782-8387-BA545E19DE14}">
  <sheetPr>
    <tabColor theme="1"/>
  </sheetPr>
  <dimension ref="I5"/>
  <sheetViews>
    <sheetView showGridLines="0" showOutlineSymbols="0" zoomScale="115" zoomScaleNormal="115" workbookViewId="0"/>
  </sheetViews>
  <sheetFormatPr defaultColWidth="8.90625" defaultRowHeight="14.5" x14ac:dyDescent="0.35"/>
  <cols>
    <col min="1" max="16384" width="8.90625" style="108"/>
  </cols>
  <sheetData>
    <row r="5" spans="9:9" x14ac:dyDescent="0.35">
      <c r="I5" s="108" t="s">
        <v>1385</v>
      </c>
    </row>
  </sheetData>
  <pageMargins left="0.7" right="0.7" top="0.75" bottom="0.75" header="0.3" footer="0.3"/>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outlinePr summaryBelow="0" summaryRight="0"/>
  </sheetPr>
  <dimension ref="B2:L122"/>
  <sheetViews>
    <sheetView showGridLines="0" zoomScale="85" zoomScaleNormal="85" zoomScaleSheetLayoutView="100" workbookViewId="0"/>
  </sheetViews>
  <sheetFormatPr defaultColWidth="12.6328125" defaultRowHeight="15.75" customHeight="1" outlineLevelRow="1" outlineLevelCol="1" x14ac:dyDescent="0.3"/>
  <cols>
    <col min="1" max="1" width="2.6328125" style="110" customWidth="1"/>
    <col min="2" max="2" width="8.36328125" style="110" bestFit="1" customWidth="1"/>
    <col min="3" max="3" width="15.81640625" style="110" customWidth="1"/>
    <col min="4" max="4" width="23" style="110" customWidth="1"/>
    <col min="5" max="5" width="51.453125" style="110" customWidth="1"/>
    <col min="6" max="6" width="46.90625" style="110" customWidth="1"/>
    <col min="7" max="7" width="16.81640625" style="110" bestFit="1" customWidth="1"/>
    <col min="8" max="8" width="16.81640625" style="110" customWidth="1"/>
    <col min="9" max="9" width="12.6328125" style="110" customWidth="1" collapsed="1"/>
    <col min="10" max="11" width="15.6328125" style="110" hidden="1" customWidth="1" outlineLevel="1"/>
    <col min="12" max="12" width="45.54296875" style="110" customWidth="1"/>
    <col min="13" max="16384" width="12.6328125" style="110"/>
  </cols>
  <sheetData>
    <row r="2" spans="2:9" ht="13" x14ac:dyDescent="0.3">
      <c r="B2" s="250" t="s">
        <v>1669</v>
      </c>
      <c r="C2" s="251"/>
      <c r="D2" s="252"/>
      <c r="G2" s="113"/>
      <c r="H2" s="113"/>
    </row>
    <row r="3" spans="2:9" ht="5" customHeight="1" x14ac:dyDescent="0.3">
      <c r="B3" s="239"/>
      <c r="D3" s="114"/>
      <c r="G3" s="113"/>
      <c r="H3" s="113"/>
    </row>
    <row r="4" spans="2:9" ht="13" x14ac:dyDescent="0.3">
      <c r="C4" s="115" t="s">
        <v>1662</v>
      </c>
      <c r="D4" s="111"/>
      <c r="F4" s="112"/>
      <c r="G4" s="113"/>
      <c r="H4" s="113"/>
    </row>
    <row r="5" spans="2:9" ht="13" x14ac:dyDescent="0.3">
      <c r="C5" s="115" t="s">
        <v>1372</v>
      </c>
      <c r="D5" s="111"/>
      <c r="F5" s="149" t="s">
        <v>1382</v>
      </c>
      <c r="G5" s="113"/>
      <c r="H5" s="113"/>
    </row>
    <row r="6" spans="2:9" ht="13" outlineLevel="1" x14ac:dyDescent="0.3">
      <c r="C6" s="116" t="s">
        <v>1369</v>
      </c>
      <c r="D6" s="111"/>
      <c r="F6" s="112"/>
      <c r="G6" s="113"/>
      <c r="H6" s="113"/>
    </row>
    <row r="7" spans="2:9" ht="13" outlineLevel="1" x14ac:dyDescent="0.3">
      <c r="C7" s="116" t="s">
        <v>1661</v>
      </c>
      <c r="D7" s="111"/>
      <c r="F7" s="112"/>
      <c r="G7" s="113"/>
      <c r="H7" s="113"/>
    </row>
    <row r="8" spans="2:9" ht="13" outlineLevel="1" x14ac:dyDescent="0.3">
      <c r="C8" s="116" t="s">
        <v>1668</v>
      </c>
      <c r="D8" s="111"/>
      <c r="F8" s="112"/>
      <c r="G8" s="113"/>
      <c r="H8" s="113"/>
    </row>
    <row r="9" spans="2:9" ht="13" outlineLevel="1" x14ac:dyDescent="0.3">
      <c r="C9" s="116" t="s">
        <v>1389</v>
      </c>
      <c r="D9" s="111"/>
      <c r="F9" s="112"/>
      <c r="G9" s="113"/>
      <c r="H9" s="113"/>
    </row>
    <row r="10" spans="2:9" ht="13" outlineLevel="1" x14ac:dyDescent="0.3">
      <c r="C10" s="116" t="s">
        <v>1393</v>
      </c>
      <c r="D10" s="111"/>
      <c r="F10" s="112"/>
      <c r="G10" s="113"/>
      <c r="H10" s="113"/>
    </row>
    <row r="11" spans="2:9" ht="13" outlineLevel="1" x14ac:dyDescent="0.3">
      <c r="C11" s="116" t="s">
        <v>1673</v>
      </c>
      <c r="D11" s="111"/>
      <c r="F11" s="112"/>
      <c r="G11" s="113"/>
      <c r="H11" s="113"/>
    </row>
    <row r="12" spans="2:9" ht="13" outlineLevel="1" x14ac:dyDescent="0.3">
      <c r="C12" s="131" t="s">
        <v>1733</v>
      </c>
      <c r="D12" s="111"/>
      <c r="F12" s="112"/>
      <c r="G12" s="113"/>
      <c r="H12" s="113"/>
    </row>
    <row r="13" spans="2:9" ht="13" x14ac:dyDescent="0.3">
      <c r="C13" s="114"/>
      <c r="D13" s="111"/>
      <c r="F13" s="112"/>
      <c r="G13" s="113"/>
      <c r="H13" s="113"/>
    </row>
    <row r="14" spans="2:9" ht="13" outlineLevel="1" x14ac:dyDescent="0.3">
      <c r="C14" s="117" t="s">
        <v>1356</v>
      </c>
      <c r="D14" s="118"/>
      <c r="E14" s="118"/>
      <c r="F14" s="119"/>
      <c r="G14" s="152"/>
      <c r="H14" s="152"/>
      <c r="I14" s="153"/>
    </row>
    <row r="15" spans="2:9" ht="13" outlineLevel="1" x14ac:dyDescent="0.3">
      <c r="C15" s="120">
        <v>0.25</v>
      </c>
      <c r="D15" s="121" t="s">
        <v>877</v>
      </c>
      <c r="E15" s="121"/>
      <c r="F15" s="122"/>
      <c r="G15" s="113"/>
      <c r="H15" s="113"/>
    </row>
    <row r="16" spans="2:9" ht="13" outlineLevel="1" x14ac:dyDescent="0.3">
      <c r="C16" s="120">
        <v>0.25</v>
      </c>
      <c r="D16" s="121" t="s">
        <v>874</v>
      </c>
      <c r="E16" s="121"/>
      <c r="F16" s="122"/>
      <c r="G16" s="113"/>
      <c r="H16" s="113"/>
    </row>
    <row r="17" spans="2:12" ht="13" outlineLevel="1" x14ac:dyDescent="0.3">
      <c r="C17" s="120">
        <v>0.2</v>
      </c>
      <c r="D17" s="121" t="s">
        <v>1342</v>
      </c>
      <c r="E17" s="121"/>
      <c r="F17" s="122"/>
      <c r="G17" s="113"/>
      <c r="H17" s="113"/>
    </row>
    <row r="18" spans="2:12" ht="13" outlineLevel="1" x14ac:dyDescent="0.3">
      <c r="C18" s="120">
        <v>0.2</v>
      </c>
      <c r="D18" s="121" t="s">
        <v>876</v>
      </c>
      <c r="E18" s="121"/>
      <c r="F18" s="122"/>
      <c r="G18" s="113"/>
      <c r="H18" s="113"/>
    </row>
    <row r="19" spans="2:12" ht="13" outlineLevel="1" x14ac:dyDescent="0.3">
      <c r="C19" s="120">
        <v>0.1</v>
      </c>
      <c r="D19" s="121" t="s">
        <v>875</v>
      </c>
      <c r="E19" s="121"/>
      <c r="F19" s="122"/>
      <c r="G19" s="113"/>
      <c r="H19" s="113"/>
    </row>
    <row r="20" spans="2:12" ht="13" outlineLevel="1" x14ac:dyDescent="0.3">
      <c r="C20" s="123"/>
      <c r="D20" s="121"/>
      <c r="E20" s="121"/>
      <c r="F20" s="122"/>
      <c r="G20" s="113"/>
      <c r="H20" s="113"/>
    </row>
    <row r="21" spans="2:12" ht="13" outlineLevel="1" x14ac:dyDescent="0.3">
      <c r="C21" s="124" t="s">
        <v>1351</v>
      </c>
      <c r="D21" s="121"/>
      <c r="E21" s="121"/>
      <c r="F21" s="125" t="s">
        <v>1358</v>
      </c>
    </row>
    <row r="22" spans="2:12" ht="13" outlineLevel="1" x14ac:dyDescent="0.3">
      <c r="C22" s="126" t="s">
        <v>1359</v>
      </c>
      <c r="D22" s="121"/>
      <c r="E22" s="121"/>
      <c r="F22" s="150" t="s">
        <v>1362</v>
      </c>
    </row>
    <row r="23" spans="2:12" ht="13" outlineLevel="1" x14ac:dyDescent="0.3">
      <c r="C23" s="126" t="s">
        <v>1360</v>
      </c>
      <c r="D23" s="121"/>
      <c r="E23" s="121"/>
      <c r="F23" s="150" t="s">
        <v>1363</v>
      </c>
    </row>
    <row r="24" spans="2:12" ht="13" outlineLevel="1" x14ac:dyDescent="0.3">
      <c r="C24" s="126" t="s">
        <v>1361</v>
      </c>
      <c r="D24" s="121"/>
      <c r="E24" s="121"/>
      <c r="F24" s="150" t="s">
        <v>1364</v>
      </c>
    </row>
    <row r="25" spans="2:12" ht="13" outlineLevel="1" x14ac:dyDescent="0.3">
      <c r="C25" s="126" t="s">
        <v>1670</v>
      </c>
      <c r="D25" s="121"/>
      <c r="E25" s="121"/>
      <c r="F25" s="150" t="s">
        <v>1365</v>
      </c>
    </row>
    <row r="26" spans="2:12" ht="13" outlineLevel="1" x14ac:dyDescent="0.3">
      <c r="C26" s="126" t="s">
        <v>1666</v>
      </c>
      <c r="D26" s="121"/>
      <c r="E26" s="121"/>
      <c r="F26" s="150"/>
    </row>
    <row r="27" spans="2:12" ht="13" outlineLevel="1" x14ac:dyDescent="0.3">
      <c r="C27" s="127" t="s">
        <v>1674</v>
      </c>
      <c r="D27" s="128"/>
      <c r="E27" s="128"/>
      <c r="F27" s="151"/>
    </row>
    <row r="28" spans="2:12" ht="13" x14ac:dyDescent="0.3">
      <c r="C28" s="114"/>
      <c r="D28" s="111"/>
      <c r="F28" s="112"/>
      <c r="G28" s="113"/>
      <c r="H28" s="113"/>
    </row>
    <row r="29" spans="2:12" ht="13" outlineLevel="1" x14ac:dyDescent="0.3">
      <c r="C29" s="116"/>
      <c r="E29" s="129" t="s">
        <v>860</v>
      </c>
      <c r="F29" s="130">
        <f>(SUMPRODUCT(G33:G122,J33:J122)/SUMPRODUCT(J33:J122,K33:K122))*100</f>
        <v>53.26199494949504</v>
      </c>
      <c r="G29" s="131"/>
      <c r="H29" s="113"/>
    </row>
    <row r="30" spans="2:12" ht="5" customHeight="1" outlineLevel="1" x14ac:dyDescent="0.3">
      <c r="D30" s="132"/>
      <c r="E30" s="116"/>
      <c r="F30" s="133"/>
      <c r="G30" s="131"/>
      <c r="H30" s="113"/>
    </row>
    <row r="31" spans="2:12" ht="13.65" customHeight="1" x14ac:dyDescent="0.3">
      <c r="D31" s="134"/>
      <c r="E31" s="134"/>
      <c r="F31" s="134"/>
      <c r="J31" s="135" t="s">
        <v>1394</v>
      </c>
      <c r="K31" s="136"/>
    </row>
    <row r="32" spans="2:12" ht="13" x14ac:dyDescent="0.3">
      <c r="B32" s="137" t="s">
        <v>1333</v>
      </c>
      <c r="C32" s="137" t="s">
        <v>1332</v>
      </c>
      <c r="D32" s="137" t="s">
        <v>878</v>
      </c>
      <c r="E32" s="137" t="s">
        <v>795</v>
      </c>
      <c r="F32" s="138" t="s">
        <v>1390</v>
      </c>
      <c r="G32" s="138" t="s">
        <v>1353</v>
      </c>
      <c r="H32" s="138" t="s">
        <v>1388</v>
      </c>
      <c r="I32" s="138" t="s">
        <v>1368</v>
      </c>
      <c r="J32" s="139" t="s">
        <v>1355</v>
      </c>
      <c r="K32" s="140" t="s">
        <v>1367</v>
      </c>
      <c r="L32" s="137" t="s">
        <v>1699</v>
      </c>
    </row>
    <row r="33" spans="2:12" ht="104" x14ac:dyDescent="0.3">
      <c r="B33" s="141" t="str">
        <f>+'Summary Investment Framework_ES'!B512</f>
        <v>19.1.1</v>
      </c>
      <c r="C33" s="141" t="s">
        <v>1335</v>
      </c>
      <c r="D33" s="142" t="s">
        <v>874</v>
      </c>
      <c r="E33" s="142" t="s">
        <v>1700</v>
      </c>
      <c r="F33" s="143" t="s">
        <v>1339</v>
      </c>
      <c r="G33" s="144">
        <v>0</v>
      </c>
      <c r="H33" s="145" t="s">
        <v>1357</v>
      </c>
      <c r="I33" s="146" t="s">
        <v>1392</v>
      </c>
      <c r="J33" s="147">
        <f>INDEX($C$15:$C$19,MATCH($D33,$D$15:$D$19,0))/COUNTIF($D$33:$D$122,D33)</f>
        <v>1.2500000000000001E-2</v>
      </c>
      <c r="K33" s="148">
        <v>3</v>
      </c>
      <c r="L33" s="272" t="s">
        <v>1702</v>
      </c>
    </row>
    <row r="34" spans="2:12" ht="78" x14ac:dyDescent="0.3">
      <c r="B34" s="141" t="str">
        <f>+'Summary Investment Framework_ES'!B513</f>
        <v>19.1.2</v>
      </c>
      <c r="C34" s="141" t="s">
        <v>1335</v>
      </c>
      <c r="D34" s="142" t="s">
        <v>876</v>
      </c>
      <c r="E34" s="142" t="s">
        <v>638</v>
      </c>
      <c r="F34" s="143" t="s">
        <v>1326</v>
      </c>
      <c r="G34" s="144">
        <v>3</v>
      </c>
      <c r="H34" s="145" t="s">
        <v>1357</v>
      </c>
      <c r="I34" s="146"/>
      <c r="J34" s="147">
        <f>INDEX($C$15:$C$19,MATCH($D34,$D$15:$D$19,0))/COUNTIF($D$33:$D$122,D34)</f>
        <v>1.8181818181818184E-2</v>
      </c>
      <c r="K34" s="148">
        <v>3</v>
      </c>
      <c r="L34" s="272" t="s">
        <v>1701</v>
      </c>
    </row>
    <row r="35" spans="2:12" ht="247" x14ac:dyDescent="0.3">
      <c r="B35" s="141" t="str">
        <f>+'Summary Investment Framework_ES'!B514</f>
        <v>19.1.3</v>
      </c>
      <c r="C35" s="141" t="s">
        <v>1335</v>
      </c>
      <c r="D35" s="142" t="s">
        <v>874</v>
      </c>
      <c r="E35" s="142" t="s">
        <v>641</v>
      </c>
      <c r="F35" s="143" t="s">
        <v>1318</v>
      </c>
      <c r="G35" s="144">
        <v>1</v>
      </c>
      <c r="H35" s="145" t="s">
        <v>1357</v>
      </c>
      <c r="I35" s="146"/>
      <c r="J35" s="147">
        <f>INDEX($C$15:$C$19,MATCH($D35,$D$15:$D$19,0))/COUNTIF($D$33:$D$122,D35)</f>
        <v>1.2500000000000001E-2</v>
      </c>
      <c r="K35" s="148">
        <v>3</v>
      </c>
      <c r="L35" s="272" t="s">
        <v>1706</v>
      </c>
    </row>
    <row r="36" spans="2:12" ht="130" x14ac:dyDescent="0.3">
      <c r="B36" s="141" t="str">
        <f>+'Summary Investment Framework_ES'!B515</f>
        <v>19.1.4</v>
      </c>
      <c r="C36" s="141" t="s">
        <v>1335</v>
      </c>
      <c r="D36" s="142" t="s">
        <v>874</v>
      </c>
      <c r="E36" s="142" t="s">
        <v>1703</v>
      </c>
      <c r="F36" s="143" t="s">
        <v>1397</v>
      </c>
      <c r="G36" s="144">
        <v>2</v>
      </c>
      <c r="H36" s="145" t="s">
        <v>1357</v>
      </c>
      <c r="I36" s="146"/>
      <c r="J36" s="147">
        <f>INDEX($C$15:$C$19,MATCH($D36,$D$15:$D$19,0))/COUNTIF($D$33:$D$122,D36)</f>
        <v>1.2500000000000001E-2</v>
      </c>
      <c r="K36" s="148">
        <v>3</v>
      </c>
      <c r="L36" s="272" t="s">
        <v>1707</v>
      </c>
    </row>
    <row r="37" spans="2:12" ht="91" x14ac:dyDescent="0.3">
      <c r="B37" s="141" t="str">
        <f>+'Summary Investment Framework_ES'!B516</f>
        <v>19.1.5</v>
      </c>
      <c r="C37" s="141" t="s">
        <v>1335</v>
      </c>
      <c r="D37" s="142" t="s">
        <v>874</v>
      </c>
      <c r="E37" s="142" t="s">
        <v>1704</v>
      </c>
      <c r="F37" s="143" t="s">
        <v>1319</v>
      </c>
      <c r="G37" s="144">
        <v>1</v>
      </c>
      <c r="H37" s="145" t="s">
        <v>1357</v>
      </c>
      <c r="I37" s="146"/>
      <c r="J37" s="147">
        <f>INDEX($C$15:$C$19,MATCH($D37,$D$15:$D$19,0))/COUNTIF($D$33:$D$122,D37)</f>
        <v>1.2500000000000001E-2</v>
      </c>
      <c r="K37" s="148">
        <v>3</v>
      </c>
      <c r="L37" s="272" t="s">
        <v>1705</v>
      </c>
    </row>
    <row r="38" spans="2:12" ht="39" x14ac:dyDescent="0.3">
      <c r="B38" s="141">
        <f>+'Summary Investment Framework_ES'!B517</f>
        <v>19.2</v>
      </c>
      <c r="C38" s="141" t="s">
        <v>1335</v>
      </c>
      <c r="D38" s="142" t="s">
        <v>874</v>
      </c>
      <c r="E38" s="142" t="s">
        <v>649</v>
      </c>
      <c r="F38" s="143" t="s">
        <v>650</v>
      </c>
      <c r="G38" s="144">
        <v>0</v>
      </c>
      <c r="H38" s="145" t="s">
        <v>1357</v>
      </c>
      <c r="I38" s="146" t="s">
        <v>1392</v>
      </c>
      <c r="J38" s="147">
        <f>INDEX($C$15:$C$19,MATCH($D38,$D$15:$D$19,0))/COUNTIF($D$33:$D$122,D38)</f>
        <v>1.2500000000000001E-2</v>
      </c>
      <c r="K38" s="148">
        <v>3</v>
      </c>
      <c r="L38" s="272" t="s">
        <v>1710</v>
      </c>
    </row>
    <row r="39" spans="2:12" ht="104" x14ac:dyDescent="0.3">
      <c r="B39" s="141" t="str">
        <f>+'Summary Investment Framework_ES'!B518</f>
        <v>19.2.1</v>
      </c>
      <c r="C39" s="141" t="s">
        <v>1335</v>
      </c>
      <c r="D39" s="142" t="s">
        <v>874</v>
      </c>
      <c r="E39" s="142" t="s">
        <v>1708</v>
      </c>
      <c r="F39" s="143" t="s">
        <v>653</v>
      </c>
      <c r="G39" s="144">
        <v>0</v>
      </c>
      <c r="H39" s="145" t="s">
        <v>1357</v>
      </c>
      <c r="I39" s="146"/>
      <c r="J39" s="147">
        <f>INDEX($C$15:$C$19,MATCH($D39,$D$15:$D$19,0))/COUNTIF($D$33:$D$122,D39)</f>
        <v>1.2500000000000001E-2</v>
      </c>
      <c r="K39" s="148">
        <v>3</v>
      </c>
      <c r="L39" s="272"/>
    </row>
    <row r="40" spans="2:12" ht="39" x14ac:dyDescent="0.3">
      <c r="B40" s="141">
        <f>+'Summary Investment Framework_ES'!B519</f>
        <v>19.3</v>
      </c>
      <c r="C40" s="141" t="s">
        <v>1335</v>
      </c>
      <c r="D40" s="142" t="s">
        <v>874</v>
      </c>
      <c r="E40" s="142" t="s">
        <v>654</v>
      </c>
      <c r="F40" s="143" t="s">
        <v>655</v>
      </c>
      <c r="G40" s="144">
        <v>0</v>
      </c>
      <c r="H40" s="145" t="s">
        <v>1357</v>
      </c>
      <c r="I40" s="146" t="s">
        <v>1392</v>
      </c>
      <c r="J40" s="147">
        <f>INDEX($C$15:$C$19,MATCH($D40,$D$15:$D$19,0))/COUNTIF($D$33:$D$122,D40)</f>
        <v>1.2500000000000001E-2</v>
      </c>
      <c r="K40" s="148">
        <v>3</v>
      </c>
      <c r="L40" s="272" t="s">
        <v>1715</v>
      </c>
    </row>
    <row r="41" spans="2:12" ht="208" x14ac:dyDescent="0.3">
      <c r="B41" s="141" t="str">
        <f>+'Summary Investment Framework_ES'!B520</f>
        <v>19.3.1</v>
      </c>
      <c r="C41" s="141" t="s">
        <v>1335</v>
      </c>
      <c r="D41" s="142" t="s">
        <v>874</v>
      </c>
      <c r="E41" s="142" t="s">
        <v>657</v>
      </c>
      <c r="F41" s="143" t="s">
        <v>1399</v>
      </c>
      <c r="G41" s="144">
        <v>0</v>
      </c>
      <c r="H41" s="145" t="s">
        <v>1357</v>
      </c>
      <c r="I41" s="146"/>
      <c r="J41" s="147">
        <f>INDEX($C$15:$C$19,MATCH($D41,$D$15:$D$19,0))/COUNTIF($D$33:$D$122,D41)</f>
        <v>1.2500000000000001E-2</v>
      </c>
      <c r="K41" s="148">
        <v>3</v>
      </c>
      <c r="L41" s="272" t="s">
        <v>1709</v>
      </c>
    </row>
    <row r="42" spans="2:12" ht="182" x14ac:dyDescent="0.3">
      <c r="B42" s="141" t="str">
        <f>+'Summary Investment Framework_ES'!B521</f>
        <v>19.3.2</v>
      </c>
      <c r="C42" s="141" t="s">
        <v>1335</v>
      </c>
      <c r="D42" s="142" t="s">
        <v>876</v>
      </c>
      <c r="E42" s="142" t="s">
        <v>660</v>
      </c>
      <c r="F42" s="143" t="s">
        <v>1327</v>
      </c>
      <c r="G42" s="144">
        <v>1</v>
      </c>
      <c r="H42" s="145" t="s">
        <v>1357</v>
      </c>
      <c r="I42" s="146"/>
      <c r="J42" s="147">
        <f>INDEX($C$15:$C$19,MATCH($D42,$D$15:$D$19,0))/COUNTIF($D$33:$D$122,D42)</f>
        <v>1.8181818181818184E-2</v>
      </c>
      <c r="K42" s="148">
        <v>3</v>
      </c>
      <c r="L42" s="272" t="s">
        <v>1711</v>
      </c>
    </row>
    <row r="43" spans="2:12" ht="65" x14ac:dyDescent="0.3">
      <c r="B43" s="141" t="str">
        <f>+'Summary Investment Framework_ES'!B522</f>
        <v>19.3.3</v>
      </c>
      <c r="C43" s="141" t="s">
        <v>1335</v>
      </c>
      <c r="D43" s="142" t="s">
        <v>874</v>
      </c>
      <c r="E43" s="142" t="s">
        <v>663</v>
      </c>
      <c r="F43" s="143" t="s">
        <v>664</v>
      </c>
      <c r="G43" s="144">
        <v>0</v>
      </c>
      <c r="H43" s="145" t="s">
        <v>1357</v>
      </c>
      <c r="I43" s="146"/>
      <c r="J43" s="147">
        <f>INDEX($C$15:$C$19,MATCH($D43,$D$15:$D$19,0))/COUNTIF($D$33:$D$122,D43)</f>
        <v>1.2500000000000001E-2</v>
      </c>
      <c r="K43" s="148">
        <v>3</v>
      </c>
      <c r="L43" s="272" t="s">
        <v>1714</v>
      </c>
    </row>
    <row r="44" spans="2:12" ht="78" x14ac:dyDescent="0.3">
      <c r="B44" s="141" t="str">
        <f>+'Summary Investment Framework_ES'!B523</f>
        <v>19.3.4</v>
      </c>
      <c r="C44" s="141" t="s">
        <v>1335</v>
      </c>
      <c r="D44" s="142" t="s">
        <v>874</v>
      </c>
      <c r="E44" s="142" t="s">
        <v>666</v>
      </c>
      <c r="F44" s="143" t="s">
        <v>667</v>
      </c>
      <c r="G44" s="144">
        <v>3</v>
      </c>
      <c r="H44" s="145" t="s">
        <v>1357</v>
      </c>
      <c r="I44" s="146"/>
      <c r="J44" s="147">
        <f>INDEX($C$15:$C$19,MATCH($D44,$D$15:$D$19,0))/COUNTIF($D$33:$D$122,D44)</f>
        <v>1.2500000000000001E-2</v>
      </c>
      <c r="K44" s="148">
        <v>3</v>
      </c>
      <c r="L44" s="272" t="s">
        <v>1712</v>
      </c>
    </row>
    <row r="45" spans="2:12" ht="39" x14ac:dyDescent="0.3">
      <c r="B45" s="141">
        <f>+'Summary Investment Framework_ES'!B524</f>
        <v>19.399999999999999</v>
      </c>
      <c r="C45" s="141" t="s">
        <v>1335</v>
      </c>
      <c r="D45" s="142" t="s">
        <v>876</v>
      </c>
      <c r="E45" s="142" t="s">
        <v>668</v>
      </c>
      <c r="F45" s="143" t="s">
        <v>1325</v>
      </c>
      <c r="G45" s="144">
        <v>1</v>
      </c>
      <c r="H45" s="145" t="s">
        <v>1357</v>
      </c>
      <c r="I45" s="146"/>
      <c r="J45" s="147">
        <f>INDEX($C$15:$C$19,MATCH($D45,$D$15:$D$19,0))/COUNTIF($D$33:$D$122,D45)</f>
        <v>1.8181818181818184E-2</v>
      </c>
      <c r="K45" s="148">
        <v>3</v>
      </c>
      <c r="L45" s="272" t="s">
        <v>1713</v>
      </c>
    </row>
    <row r="46" spans="2:12" ht="78" x14ac:dyDescent="0.3">
      <c r="B46" s="141" t="str">
        <f>+'Summary Investment Framework_ES'!B525</f>
        <v>19.4.1</v>
      </c>
      <c r="C46" s="141" t="s">
        <v>1335</v>
      </c>
      <c r="D46" s="142" t="s">
        <v>877</v>
      </c>
      <c r="E46" s="142" t="s">
        <v>671</v>
      </c>
      <c r="F46" s="143" t="s">
        <v>1320</v>
      </c>
      <c r="G46" s="144">
        <v>1</v>
      </c>
      <c r="H46" s="145" t="s">
        <v>1357</v>
      </c>
      <c r="I46" s="146"/>
      <c r="J46" s="147">
        <f>INDEX($C$15:$C$19,MATCH($D46,$D$15:$D$19,0))/COUNTIF($D$33:$D$122,D46)</f>
        <v>1.5625E-2</v>
      </c>
      <c r="K46" s="148">
        <v>3</v>
      </c>
      <c r="L46" s="272" t="s">
        <v>1716</v>
      </c>
    </row>
    <row r="47" spans="2:12" ht="91" x14ac:dyDescent="0.3">
      <c r="B47" s="141" t="str">
        <f>+'Summary Investment Framework_ES'!B526</f>
        <v>19.4.2</v>
      </c>
      <c r="C47" s="141" t="s">
        <v>1335</v>
      </c>
      <c r="D47" s="142" t="s">
        <v>877</v>
      </c>
      <c r="E47" s="142" t="s">
        <v>674</v>
      </c>
      <c r="F47" s="143" t="s">
        <v>1321</v>
      </c>
      <c r="G47" s="144">
        <v>0</v>
      </c>
      <c r="H47" s="145" t="s">
        <v>1357</v>
      </c>
      <c r="I47" s="146"/>
      <c r="J47" s="147">
        <f>INDEX($C$15:$C$19,MATCH($D47,$D$15:$D$19,0))/COUNTIF($D$33:$D$122,D47)</f>
        <v>1.5625E-2</v>
      </c>
      <c r="K47" s="148">
        <v>3</v>
      </c>
      <c r="L47" s="272" t="s">
        <v>1717</v>
      </c>
    </row>
    <row r="48" spans="2:12" ht="117" x14ac:dyDescent="0.3">
      <c r="B48" s="141" t="str">
        <f>+'Summary Investment Framework_ES'!B527</f>
        <v>19.4.3</v>
      </c>
      <c r="C48" s="141" t="s">
        <v>1335</v>
      </c>
      <c r="D48" s="142" t="s">
        <v>877</v>
      </c>
      <c r="E48" s="142" t="s">
        <v>677</v>
      </c>
      <c r="F48" s="143" t="s">
        <v>1328</v>
      </c>
      <c r="G48" s="144">
        <v>2</v>
      </c>
      <c r="H48" s="145" t="s">
        <v>1357</v>
      </c>
      <c r="I48" s="146"/>
      <c r="J48" s="147">
        <f>INDEX($C$15:$C$19,MATCH($D48,$D$15:$D$19,0))/COUNTIF($D$33:$D$122,D48)</f>
        <v>1.5625E-2</v>
      </c>
      <c r="K48" s="148">
        <v>3</v>
      </c>
      <c r="L48" s="272" t="s">
        <v>1718</v>
      </c>
    </row>
    <row r="49" spans="2:12" ht="182" x14ac:dyDescent="0.3">
      <c r="B49" s="141" t="str">
        <f>+'Summary Investment Framework_ES'!B528</f>
        <v>19.4.4</v>
      </c>
      <c r="C49" s="141" t="s">
        <v>1335</v>
      </c>
      <c r="D49" s="142" t="s">
        <v>877</v>
      </c>
      <c r="E49" s="142" t="s">
        <v>680</v>
      </c>
      <c r="F49" s="143" t="s">
        <v>1322</v>
      </c>
      <c r="G49" s="144">
        <v>3</v>
      </c>
      <c r="H49" s="145" t="s">
        <v>1357</v>
      </c>
      <c r="I49" s="146"/>
      <c r="J49" s="147">
        <f>INDEX($C$15:$C$19,MATCH($D49,$D$15:$D$19,0))/COUNTIF($D$33:$D$122,D49)</f>
        <v>1.5625E-2</v>
      </c>
      <c r="K49" s="148">
        <v>3</v>
      </c>
      <c r="L49" s="272" t="s">
        <v>1719</v>
      </c>
    </row>
    <row r="50" spans="2:12" ht="104" x14ac:dyDescent="0.3">
      <c r="B50" s="141" t="str">
        <f>+'Summary Investment Framework_ES'!B529</f>
        <v>19.4.5</v>
      </c>
      <c r="C50" s="141" t="s">
        <v>1335</v>
      </c>
      <c r="D50" s="142" t="s">
        <v>877</v>
      </c>
      <c r="E50" s="142" t="s">
        <v>683</v>
      </c>
      <c r="F50" s="143" t="s">
        <v>1323</v>
      </c>
      <c r="G50" s="144">
        <v>1</v>
      </c>
      <c r="H50" s="145" t="s">
        <v>1357</v>
      </c>
      <c r="I50" s="146" t="s">
        <v>1392</v>
      </c>
      <c r="J50" s="147">
        <f>INDEX($C$15:$C$19,MATCH($D50,$D$15:$D$19,0))/COUNTIF($D$33:$D$122,D50)</f>
        <v>1.5625E-2</v>
      </c>
      <c r="K50" s="148">
        <v>3</v>
      </c>
      <c r="L50" s="272" t="s">
        <v>1720</v>
      </c>
    </row>
    <row r="51" spans="2:12" ht="104" x14ac:dyDescent="0.3">
      <c r="B51" s="141" t="str">
        <f>+'Summary Investment Framework_ES'!B530</f>
        <v>19.4.6</v>
      </c>
      <c r="C51" s="141" t="s">
        <v>1335</v>
      </c>
      <c r="D51" s="142" t="s">
        <v>876</v>
      </c>
      <c r="E51" s="142" t="s">
        <v>686</v>
      </c>
      <c r="F51" s="143" t="s">
        <v>687</v>
      </c>
      <c r="G51" s="144">
        <v>0</v>
      </c>
      <c r="H51" s="145" t="s">
        <v>1357</v>
      </c>
      <c r="I51" s="146"/>
      <c r="J51" s="147">
        <f>INDEX($C$15:$C$19,MATCH($D51,$D$15:$D$19,0))/COUNTIF($D$33:$D$122,D51)</f>
        <v>1.8181818181818184E-2</v>
      </c>
      <c r="K51" s="148">
        <v>3</v>
      </c>
      <c r="L51" s="272" t="s">
        <v>1721</v>
      </c>
    </row>
    <row r="52" spans="2:12" ht="65" x14ac:dyDescent="0.3">
      <c r="B52" s="141" t="str">
        <f>+'Summary Investment Framework_ES'!B531</f>
        <v>19.4.7</v>
      </c>
      <c r="C52" s="141" t="s">
        <v>1335</v>
      </c>
      <c r="D52" s="142" t="s">
        <v>876</v>
      </c>
      <c r="E52" s="142" t="s">
        <v>689</v>
      </c>
      <c r="F52" s="143" t="s">
        <v>1324</v>
      </c>
      <c r="G52" s="144">
        <v>1</v>
      </c>
      <c r="H52" s="145" t="s">
        <v>1357</v>
      </c>
      <c r="I52" s="146"/>
      <c r="J52" s="147">
        <f>INDEX($C$15:$C$19,MATCH($D52,$D$15:$D$19,0))/COUNTIF($D$33:$D$122,D52)</f>
        <v>1.8181818181818184E-2</v>
      </c>
      <c r="K52" s="148">
        <v>3</v>
      </c>
      <c r="L52" s="272" t="s">
        <v>1722</v>
      </c>
    </row>
    <row r="53" spans="2:12" ht="130" x14ac:dyDescent="0.3">
      <c r="B53" s="141" t="str">
        <f>+'Summary Investment Framework_ES'!B532</f>
        <v>19.4.8</v>
      </c>
      <c r="C53" s="141" t="s">
        <v>1335</v>
      </c>
      <c r="D53" s="142" t="s">
        <v>875</v>
      </c>
      <c r="E53" s="142" t="s">
        <v>692</v>
      </c>
      <c r="F53" s="143" t="s">
        <v>693</v>
      </c>
      <c r="G53" s="144">
        <v>2</v>
      </c>
      <c r="H53" s="145" t="s">
        <v>1357</v>
      </c>
      <c r="I53" s="146" t="s">
        <v>1392</v>
      </c>
      <c r="J53" s="147">
        <f>INDEX($C$15:$C$19,MATCH($D53,$D$15:$D$19,0))/COUNTIF($D$33:$D$122,D53)</f>
        <v>0.01</v>
      </c>
      <c r="K53" s="148">
        <v>3</v>
      </c>
      <c r="L53" s="272" t="s">
        <v>1723</v>
      </c>
    </row>
    <row r="54" spans="2:12" ht="104" x14ac:dyDescent="0.3">
      <c r="B54" s="141" t="str">
        <f>+'Summary Investment Framework_ES'!B533</f>
        <v>19.4.9</v>
      </c>
      <c r="C54" s="141" t="s">
        <v>1335</v>
      </c>
      <c r="D54" s="142" t="s">
        <v>877</v>
      </c>
      <c r="E54" s="142" t="s">
        <v>695</v>
      </c>
      <c r="F54" s="143" t="s">
        <v>1329</v>
      </c>
      <c r="G54" s="144">
        <v>3</v>
      </c>
      <c r="H54" s="145" t="s">
        <v>1357</v>
      </c>
      <c r="I54" s="146"/>
      <c r="J54" s="147">
        <f>INDEX($C$15:$C$19,MATCH($D54,$D$15:$D$19,0))/COUNTIF($D$33:$D$122,D54)</f>
        <v>1.5625E-2</v>
      </c>
      <c r="K54" s="148">
        <v>3</v>
      </c>
      <c r="L54" s="272" t="s">
        <v>1724</v>
      </c>
    </row>
    <row r="55" spans="2:12" ht="52" x14ac:dyDescent="0.3">
      <c r="B55" s="141">
        <f>+'Summary Investment Framework_ES'!B534</f>
        <v>19.5</v>
      </c>
      <c r="C55" s="141" t="s">
        <v>1335</v>
      </c>
      <c r="D55" s="142" t="s">
        <v>874</v>
      </c>
      <c r="E55" s="142" t="s">
        <v>697</v>
      </c>
      <c r="F55" s="143" t="s">
        <v>1330</v>
      </c>
      <c r="G55" s="144">
        <v>1</v>
      </c>
      <c r="H55" s="145" t="s">
        <v>1357</v>
      </c>
      <c r="I55" s="146"/>
      <c r="J55" s="147">
        <f>INDEX($C$15:$C$19,MATCH($D55,$D$15:$D$19,0))/COUNTIF($D$33:$D$122,D55)</f>
        <v>1.2500000000000001E-2</v>
      </c>
      <c r="K55" s="148">
        <v>3</v>
      </c>
      <c r="L55" s="272" t="s">
        <v>1725</v>
      </c>
    </row>
    <row r="56" spans="2:12" ht="117" x14ac:dyDescent="0.3">
      <c r="B56" s="141" t="str">
        <f>+'Summary Investment Framework_ES'!B535</f>
        <v>19.5.1</v>
      </c>
      <c r="C56" s="141" t="s">
        <v>1335</v>
      </c>
      <c r="D56" s="142" t="s">
        <v>874</v>
      </c>
      <c r="E56" s="142" t="s">
        <v>700</v>
      </c>
      <c r="F56" s="143" t="s">
        <v>701</v>
      </c>
      <c r="G56" s="144">
        <v>0</v>
      </c>
      <c r="H56" s="145" t="s">
        <v>1357</v>
      </c>
      <c r="I56" s="146"/>
      <c r="J56" s="147">
        <f>INDEX($C$15:$C$19,MATCH($D56,$D$15:$D$19,0))/COUNTIF($D$33:$D$122,D56)</f>
        <v>1.2500000000000001E-2</v>
      </c>
      <c r="K56" s="148">
        <v>3</v>
      </c>
      <c r="L56" s="272" t="s">
        <v>1725</v>
      </c>
    </row>
    <row r="57" spans="2:12" ht="78" x14ac:dyDescent="0.3">
      <c r="B57" s="141" t="str">
        <f>+'Summary Investment Framework_ES'!B536</f>
        <v>19.5.2</v>
      </c>
      <c r="C57" s="141" t="s">
        <v>1335</v>
      </c>
      <c r="D57" s="142" t="s">
        <v>874</v>
      </c>
      <c r="E57" s="142" t="s">
        <v>703</v>
      </c>
      <c r="F57" s="143" t="s">
        <v>704</v>
      </c>
      <c r="G57" s="144">
        <v>1</v>
      </c>
      <c r="H57" s="145" t="s">
        <v>1357</v>
      </c>
      <c r="I57" s="146"/>
      <c r="J57" s="147">
        <f>INDEX($C$15:$C$19,MATCH($D57,$D$15:$D$19,0))/COUNTIF($D$33:$D$122,D57)</f>
        <v>1.2500000000000001E-2</v>
      </c>
      <c r="K57" s="148">
        <v>3</v>
      </c>
      <c r="L57" s="272"/>
    </row>
    <row r="58" spans="2:12" ht="91" x14ac:dyDescent="0.3">
      <c r="B58" s="141" t="str">
        <f>+'Summary Investment Framework_ES'!B537</f>
        <v>19.5.3</v>
      </c>
      <c r="C58" s="141" t="s">
        <v>1335</v>
      </c>
      <c r="D58" s="142" t="s">
        <v>874</v>
      </c>
      <c r="E58" s="142" t="s">
        <v>706</v>
      </c>
      <c r="F58" s="143" t="s">
        <v>701</v>
      </c>
      <c r="G58" s="144">
        <v>2</v>
      </c>
      <c r="H58" s="145" t="s">
        <v>1357</v>
      </c>
      <c r="I58" s="146"/>
      <c r="J58" s="147">
        <f>INDEX($C$15:$C$19,MATCH($D58,$D$15:$D$19,0))/COUNTIF($D$33:$D$122,D58)</f>
        <v>1.2500000000000001E-2</v>
      </c>
      <c r="K58" s="148">
        <v>3</v>
      </c>
      <c r="L58" s="272"/>
    </row>
    <row r="59" spans="2:12" ht="65" x14ac:dyDescent="0.3">
      <c r="B59" s="141" t="str">
        <f>+'Summary Investment Framework_ES'!B539</f>
        <v>19.6.1</v>
      </c>
      <c r="C59" s="141" t="s">
        <v>1335</v>
      </c>
      <c r="D59" s="142" t="s">
        <v>877</v>
      </c>
      <c r="E59" s="142" t="s">
        <v>709</v>
      </c>
      <c r="F59" s="143" t="s">
        <v>710</v>
      </c>
      <c r="G59" s="144">
        <v>1</v>
      </c>
      <c r="H59" s="145" t="s">
        <v>1357</v>
      </c>
      <c r="I59" s="146"/>
      <c r="J59" s="147">
        <f>INDEX($C$15:$C$19,MATCH($D59,$D$15:$D$19,0))/COUNTIF($D$33:$D$122,D59)</f>
        <v>1.5625E-2</v>
      </c>
      <c r="K59" s="148">
        <v>3</v>
      </c>
      <c r="L59" s="272"/>
    </row>
    <row r="60" spans="2:12" ht="286" x14ac:dyDescent="0.3">
      <c r="B60" s="141" t="str">
        <f>+'Summary Investment Framework_ES'!B540</f>
        <v>19.6.2</v>
      </c>
      <c r="C60" s="141" t="s">
        <v>1336</v>
      </c>
      <c r="D60" s="142" t="s">
        <v>877</v>
      </c>
      <c r="E60" s="142" t="s">
        <v>712</v>
      </c>
      <c r="F60" s="143" t="s">
        <v>1338</v>
      </c>
      <c r="G60" s="144">
        <v>0</v>
      </c>
      <c r="H60" s="145" t="s">
        <v>1357</v>
      </c>
      <c r="I60" s="146" t="s">
        <v>1392</v>
      </c>
      <c r="J60" s="147">
        <f>INDEX($C$15:$C$19,MATCH($D60,$D$15:$D$19,0))/COUNTIF($D$33:$D$122,D60)</f>
        <v>1.5625E-2</v>
      </c>
      <c r="K60" s="148">
        <v>3</v>
      </c>
      <c r="L60" s="272"/>
    </row>
    <row r="61" spans="2:12" ht="91" x14ac:dyDescent="0.3">
      <c r="B61" s="141" t="str">
        <f>+'Summary Investment Framework_ES'!B541</f>
        <v>19.6.3</v>
      </c>
      <c r="C61" s="141" t="s">
        <v>1335</v>
      </c>
      <c r="D61" s="142" t="s">
        <v>877</v>
      </c>
      <c r="E61" s="142" t="s">
        <v>715</v>
      </c>
      <c r="F61" s="143" t="s">
        <v>716</v>
      </c>
      <c r="G61" s="144">
        <v>1</v>
      </c>
      <c r="H61" s="145" t="s">
        <v>1357</v>
      </c>
      <c r="I61" s="146"/>
      <c r="J61" s="147">
        <f>INDEX($C$15:$C$19,MATCH($D61,$D$15:$D$19,0))/COUNTIF($D$33:$D$122,D61)</f>
        <v>1.5625E-2</v>
      </c>
      <c r="K61" s="148">
        <v>3</v>
      </c>
      <c r="L61" s="272" t="s">
        <v>1726</v>
      </c>
    </row>
    <row r="62" spans="2:12" ht="117" x14ac:dyDescent="0.3">
      <c r="B62" s="141" t="str">
        <f>+'Summary Investment Framework_ES'!B543</f>
        <v>19.7.1</v>
      </c>
      <c r="C62" s="141" t="s">
        <v>1335</v>
      </c>
      <c r="D62" s="142" t="s">
        <v>877</v>
      </c>
      <c r="E62" s="142" t="s">
        <v>719</v>
      </c>
      <c r="F62" s="143" t="s">
        <v>720</v>
      </c>
      <c r="G62" s="144">
        <v>3</v>
      </c>
      <c r="H62" s="145" t="s">
        <v>1357</v>
      </c>
      <c r="I62" s="146"/>
      <c r="J62" s="147">
        <f>INDEX($C$15:$C$19,MATCH($D62,$D$15:$D$19,0))/COUNTIF($D$33:$D$122,D62)</f>
        <v>1.5625E-2</v>
      </c>
      <c r="K62" s="148">
        <v>3</v>
      </c>
      <c r="L62" s="272" t="s">
        <v>1727</v>
      </c>
    </row>
    <row r="63" spans="2:12" ht="78" x14ac:dyDescent="0.3">
      <c r="B63" s="141" t="str">
        <f>+'Summary Investment Framework_ES'!B544</f>
        <v>19.7.2</v>
      </c>
      <c r="C63" s="141" t="s">
        <v>1335</v>
      </c>
      <c r="D63" s="142" t="s">
        <v>874</v>
      </c>
      <c r="E63" s="142" t="s">
        <v>722</v>
      </c>
      <c r="F63" s="143" t="s">
        <v>723</v>
      </c>
      <c r="G63" s="144">
        <v>1</v>
      </c>
      <c r="H63" s="145" t="s">
        <v>1357</v>
      </c>
      <c r="I63" s="146"/>
      <c r="J63" s="147">
        <f>INDEX($C$15:$C$19,MATCH($D63,$D$15:$D$19,0))/COUNTIF($D$33:$D$122,D63)</f>
        <v>1.2500000000000001E-2</v>
      </c>
      <c r="K63" s="148">
        <v>3</v>
      </c>
    </row>
    <row r="64" spans="2:12" ht="52" x14ac:dyDescent="0.3">
      <c r="B64" s="141">
        <f>+'Summary Investment Framework_ES'!B545</f>
        <v>20.100000000000001</v>
      </c>
      <c r="C64" s="141" t="s">
        <v>1335</v>
      </c>
      <c r="D64" s="142" t="s">
        <v>1342</v>
      </c>
      <c r="E64" s="142" t="s">
        <v>724</v>
      </c>
      <c r="F64" s="143" t="s">
        <v>725</v>
      </c>
      <c r="G64" s="144">
        <v>0</v>
      </c>
      <c r="H64" s="145" t="s">
        <v>1357</v>
      </c>
      <c r="I64" s="146"/>
      <c r="J64" s="147">
        <f>INDEX($C$15:$C$19,MATCH($D64,$D$15:$D$19,0))/COUNTIF($D$33:$D$122,D64)</f>
        <v>6.0606060606060606E-3</v>
      </c>
      <c r="K64" s="148">
        <v>3</v>
      </c>
      <c r="L64" s="272" t="s">
        <v>1728</v>
      </c>
    </row>
    <row r="65" spans="2:12" ht="26" x14ac:dyDescent="0.3">
      <c r="B65" s="141" t="str">
        <f>+'Summary Investment Framework_ES'!B546</f>
        <v>20.1.1</v>
      </c>
      <c r="C65" s="141" t="s">
        <v>1335</v>
      </c>
      <c r="D65" s="142" t="s">
        <v>1342</v>
      </c>
      <c r="E65" s="142" t="s">
        <v>728</v>
      </c>
      <c r="F65" s="143" t="s">
        <v>725</v>
      </c>
      <c r="G65" s="144">
        <v>1</v>
      </c>
      <c r="H65" s="145" t="s">
        <v>1357</v>
      </c>
      <c r="I65" s="146"/>
      <c r="J65" s="147">
        <f>INDEX($C$15:$C$19,MATCH($D65,$D$15:$D$19,0))/COUNTIF($D$33:$D$122,D65)</f>
        <v>6.0606060606060606E-3</v>
      </c>
      <c r="K65" s="148">
        <v>3</v>
      </c>
      <c r="L65" s="272" t="s">
        <v>1729</v>
      </c>
    </row>
    <row r="66" spans="2:12" ht="91" x14ac:dyDescent="0.3">
      <c r="B66" s="141">
        <f>+'Summary Investment Framework_ES'!B547</f>
        <v>20.2</v>
      </c>
      <c r="C66" s="141" t="s">
        <v>1335</v>
      </c>
      <c r="D66" s="142" t="s">
        <v>1342</v>
      </c>
      <c r="E66" s="142" t="s">
        <v>1667</v>
      </c>
      <c r="F66" s="143" t="s">
        <v>730</v>
      </c>
      <c r="G66" s="144">
        <v>2</v>
      </c>
      <c r="H66" s="145" t="s">
        <v>1357</v>
      </c>
      <c r="I66" s="146" t="s">
        <v>1392</v>
      </c>
      <c r="J66" s="147">
        <f>INDEX($C$15:$C$19,MATCH($D66,$D$15:$D$19,0))/COUNTIF($D$33:$D$122,D66)</f>
        <v>6.0606060606060606E-3</v>
      </c>
      <c r="K66" s="148">
        <v>3</v>
      </c>
      <c r="L66" s="272" t="s">
        <v>1730</v>
      </c>
    </row>
    <row r="67" spans="2:12" ht="26" x14ac:dyDescent="0.3">
      <c r="B67" s="141" t="str">
        <f>+'Summary Investment Framework_ES'!B548</f>
        <v>20.2.1</v>
      </c>
      <c r="C67" s="141" t="s">
        <v>1335</v>
      </c>
      <c r="D67" s="142" t="s">
        <v>1342</v>
      </c>
      <c r="E67" s="142" t="s">
        <v>732</v>
      </c>
      <c r="F67" s="143" t="s">
        <v>733</v>
      </c>
      <c r="G67" s="144">
        <v>3</v>
      </c>
      <c r="H67" s="145" t="s">
        <v>1357</v>
      </c>
      <c r="I67" s="146"/>
      <c r="J67" s="147">
        <f>INDEX($C$15:$C$19,MATCH($D67,$D$15:$D$19,0))/COUNTIF($D$33:$D$122,D67)</f>
        <v>6.0606060606060606E-3</v>
      </c>
      <c r="K67" s="148">
        <v>3</v>
      </c>
      <c r="L67" s="272"/>
    </row>
    <row r="68" spans="2:12" ht="117" x14ac:dyDescent="0.3">
      <c r="B68" s="141">
        <f>+'Summary Investment Framework_ES'!B549</f>
        <v>20.3</v>
      </c>
      <c r="C68" s="141" t="s">
        <v>1335</v>
      </c>
      <c r="D68" s="142" t="s">
        <v>1342</v>
      </c>
      <c r="E68" s="142" t="s">
        <v>1398</v>
      </c>
      <c r="F68" s="143" t="s">
        <v>735</v>
      </c>
      <c r="G68" s="144">
        <v>1</v>
      </c>
      <c r="H68" s="145" t="s">
        <v>1357</v>
      </c>
      <c r="I68" s="146"/>
      <c r="J68" s="147">
        <f>INDEX($C$15:$C$19,MATCH($D68,$D$15:$D$19,0))/COUNTIF($D$33:$D$122,D68)</f>
        <v>6.0606060606060606E-3</v>
      </c>
      <c r="K68" s="148">
        <v>3</v>
      </c>
      <c r="L68" s="272" t="s">
        <v>1731</v>
      </c>
    </row>
    <row r="69" spans="2:12" ht="26" x14ac:dyDescent="0.3">
      <c r="B69" s="141" t="str">
        <f>+'Summary Investment Framework_ES'!B550</f>
        <v>20.3.1</v>
      </c>
      <c r="C69" s="141" t="s">
        <v>1335</v>
      </c>
      <c r="D69" s="142" t="s">
        <v>1342</v>
      </c>
      <c r="E69" s="142" t="s">
        <v>737</v>
      </c>
      <c r="F69" s="143" t="s">
        <v>733</v>
      </c>
      <c r="G69" s="144">
        <v>0</v>
      </c>
      <c r="H69" s="145" t="s">
        <v>1357</v>
      </c>
      <c r="I69" s="146"/>
      <c r="J69" s="147">
        <f>INDEX($C$15:$C$19,MATCH($D69,$D$15:$D$19,0))/COUNTIF($D$33:$D$122,D69)</f>
        <v>6.0606060606060606E-3</v>
      </c>
      <c r="K69" s="148">
        <v>3</v>
      </c>
      <c r="L69" s="272"/>
    </row>
    <row r="70" spans="2:12" ht="325" x14ac:dyDescent="0.3">
      <c r="B70" s="141">
        <f>+'Summary Investment Framework_ES'!B551</f>
        <v>20.399999999999999</v>
      </c>
      <c r="C70" s="141" t="s">
        <v>1335</v>
      </c>
      <c r="D70" s="142" t="s">
        <v>1342</v>
      </c>
      <c r="E70" s="142" t="s">
        <v>738</v>
      </c>
      <c r="F70" s="143"/>
      <c r="G70" s="144">
        <v>1</v>
      </c>
      <c r="H70" s="145" t="s">
        <v>1357</v>
      </c>
      <c r="I70" s="146"/>
      <c r="J70" s="147">
        <f>INDEX($C$15:$C$19,MATCH($D70,$D$15:$D$19,0))/COUNTIF($D$33:$D$122,D70)</f>
        <v>6.0606060606060606E-3</v>
      </c>
      <c r="K70" s="148">
        <v>3</v>
      </c>
      <c r="L70" s="272"/>
    </row>
    <row r="71" spans="2:12" ht="26" x14ac:dyDescent="0.3">
      <c r="B71" s="141">
        <f>+'Summary Investment Framework_ES'!B552</f>
        <v>20.399999999999999</v>
      </c>
      <c r="C71" s="141" t="s">
        <v>1335</v>
      </c>
      <c r="D71" s="142" t="s">
        <v>1342</v>
      </c>
      <c r="E71" s="142" t="s">
        <v>739</v>
      </c>
      <c r="F71" s="143" t="s">
        <v>740</v>
      </c>
      <c r="G71" s="144">
        <v>2</v>
      </c>
      <c r="H71" s="145" t="s">
        <v>1357</v>
      </c>
      <c r="I71" s="146"/>
      <c r="J71" s="147">
        <f>INDEX($C$15:$C$19,MATCH($D71,$D$15:$D$19,0))/COUNTIF($D$33:$D$122,D71)</f>
        <v>6.0606060606060606E-3</v>
      </c>
      <c r="K71" s="148">
        <v>3</v>
      </c>
      <c r="L71" s="272"/>
    </row>
    <row r="72" spans="2:12" ht="26" x14ac:dyDescent="0.3">
      <c r="B72" s="141">
        <f>+'Summary Investment Framework_ES'!B553</f>
        <v>20.399999999999999</v>
      </c>
      <c r="C72" s="141" t="s">
        <v>1335</v>
      </c>
      <c r="D72" s="142" t="s">
        <v>1342</v>
      </c>
      <c r="E72" s="142" t="s">
        <v>741</v>
      </c>
      <c r="F72" s="143" t="s">
        <v>740</v>
      </c>
      <c r="G72" s="144">
        <v>3</v>
      </c>
      <c r="H72" s="145" t="s">
        <v>1357</v>
      </c>
      <c r="I72" s="146"/>
      <c r="J72" s="147">
        <f>INDEX($C$15:$C$19,MATCH($D72,$D$15:$D$19,0))/COUNTIF($D$33:$D$122,D72)</f>
        <v>6.0606060606060606E-3</v>
      </c>
      <c r="K72" s="148">
        <v>3</v>
      </c>
      <c r="L72" s="272"/>
    </row>
    <row r="73" spans="2:12" ht="26" x14ac:dyDescent="0.3">
      <c r="B73" s="141">
        <f>+'Summary Investment Framework_ES'!B554</f>
        <v>20.399999999999999</v>
      </c>
      <c r="C73" s="141" t="s">
        <v>1335</v>
      </c>
      <c r="D73" s="142" t="s">
        <v>1342</v>
      </c>
      <c r="E73" s="142" t="s">
        <v>742</v>
      </c>
      <c r="F73" s="143" t="s">
        <v>740</v>
      </c>
      <c r="G73" s="144">
        <v>1</v>
      </c>
      <c r="H73" s="145" t="s">
        <v>1357</v>
      </c>
      <c r="I73" s="146"/>
      <c r="J73" s="147">
        <f>INDEX($C$15:$C$19,MATCH($D73,$D$15:$D$19,0))/COUNTIF($D$33:$D$122,D73)</f>
        <v>6.0606060606060606E-3</v>
      </c>
      <c r="K73" s="148">
        <v>3</v>
      </c>
      <c r="L73" s="272"/>
    </row>
    <row r="74" spans="2:12" ht="26" x14ac:dyDescent="0.3">
      <c r="B74" s="141">
        <f>+'Summary Investment Framework_ES'!B555</f>
        <v>20.399999999999999</v>
      </c>
      <c r="C74" s="141" t="s">
        <v>1335</v>
      </c>
      <c r="D74" s="142" t="s">
        <v>1342</v>
      </c>
      <c r="E74" s="142" t="s">
        <v>743</v>
      </c>
      <c r="F74" s="143" t="s">
        <v>740</v>
      </c>
      <c r="G74" s="144">
        <v>1</v>
      </c>
      <c r="H74" s="145" t="s">
        <v>1357</v>
      </c>
      <c r="I74" s="146"/>
      <c r="J74" s="147">
        <f>INDEX($C$15:$C$19,MATCH($D74,$D$15:$D$19,0))/COUNTIF($D$33:$D$122,D74)</f>
        <v>6.0606060606060606E-3</v>
      </c>
      <c r="K74" s="148">
        <v>3</v>
      </c>
      <c r="L74" s="272"/>
    </row>
    <row r="75" spans="2:12" ht="26" x14ac:dyDescent="0.3">
      <c r="B75" s="141">
        <f>+'Summary Investment Framework_ES'!B556</f>
        <v>20.399999999999999</v>
      </c>
      <c r="C75" s="141" t="s">
        <v>1335</v>
      </c>
      <c r="D75" s="142" t="s">
        <v>1342</v>
      </c>
      <c r="E75" s="142" t="s">
        <v>744</v>
      </c>
      <c r="F75" s="143" t="s">
        <v>740</v>
      </c>
      <c r="G75" s="144">
        <v>1</v>
      </c>
      <c r="H75" s="145" t="s">
        <v>1357</v>
      </c>
      <c r="I75" s="146"/>
      <c r="J75" s="147">
        <f>INDEX($C$15:$C$19,MATCH($D75,$D$15:$D$19,0))/COUNTIF($D$33:$D$122,D75)</f>
        <v>6.0606060606060606E-3</v>
      </c>
      <c r="K75" s="148">
        <v>3</v>
      </c>
      <c r="L75" s="272"/>
    </row>
    <row r="76" spans="2:12" ht="26" x14ac:dyDescent="0.3">
      <c r="B76" s="141">
        <f>+'Summary Investment Framework_ES'!B557</f>
        <v>20.399999999999999</v>
      </c>
      <c r="C76" s="141" t="s">
        <v>1335</v>
      </c>
      <c r="D76" s="142" t="s">
        <v>1342</v>
      </c>
      <c r="E76" s="142" t="s">
        <v>745</v>
      </c>
      <c r="F76" s="143" t="s">
        <v>740</v>
      </c>
      <c r="G76" s="144">
        <v>0</v>
      </c>
      <c r="H76" s="145" t="s">
        <v>1357</v>
      </c>
      <c r="I76" s="146"/>
      <c r="J76" s="147">
        <f>INDEX($C$15:$C$19,MATCH($D76,$D$15:$D$19,0))/COUNTIF($D$33:$D$122,D76)</f>
        <v>6.0606060606060606E-3</v>
      </c>
      <c r="K76" s="148">
        <v>3</v>
      </c>
      <c r="L76" s="272"/>
    </row>
    <row r="77" spans="2:12" ht="52" x14ac:dyDescent="0.3">
      <c r="B77" s="141">
        <f>+'Summary Investment Framework_ES'!B558</f>
        <v>20.399999999999999</v>
      </c>
      <c r="C77" s="141" t="s">
        <v>1335</v>
      </c>
      <c r="D77" s="142" t="s">
        <v>1342</v>
      </c>
      <c r="E77" s="142" t="s">
        <v>746</v>
      </c>
      <c r="F77" s="143" t="s">
        <v>740</v>
      </c>
      <c r="G77" s="144">
        <v>3</v>
      </c>
      <c r="H77" s="145" t="s">
        <v>1357</v>
      </c>
      <c r="I77" s="146"/>
      <c r="J77" s="147">
        <f>INDEX($C$15:$C$19,MATCH($D77,$D$15:$D$19,0))/COUNTIF($D$33:$D$122,D77)</f>
        <v>6.0606060606060606E-3</v>
      </c>
      <c r="K77" s="148">
        <v>3</v>
      </c>
      <c r="L77" s="272"/>
    </row>
    <row r="78" spans="2:12" ht="26" x14ac:dyDescent="0.3">
      <c r="B78" s="141">
        <f>+'Summary Investment Framework_ES'!B559</f>
        <v>20.399999999999999</v>
      </c>
      <c r="C78" s="141" t="s">
        <v>1335</v>
      </c>
      <c r="D78" s="142" t="s">
        <v>1342</v>
      </c>
      <c r="E78" s="142" t="s">
        <v>747</v>
      </c>
      <c r="F78" s="143" t="s">
        <v>740</v>
      </c>
      <c r="G78" s="144">
        <v>1</v>
      </c>
      <c r="H78" s="145" t="s">
        <v>1357</v>
      </c>
      <c r="I78" s="146"/>
      <c r="J78" s="147">
        <f>INDEX($C$15:$C$19,MATCH($D78,$D$15:$D$19,0))/COUNTIF($D$33:$D$122,D78)</f>
        <v>6.0606060606060606E-3</v>
      </c>
      <c r="K78" s="148">
        <v>3</v>
      </c>
      <c r="L78" s="272"/>
    </row>
    <row r="79" spans="2:12" ht="26" x14ac:dyDescent="0.3">
      <c r="B79" s="141">
        <f>+'Summary Investment Framework_ES'!B560</f>
        <v>20.399999999999999</v>
      </c>
      <c r="C79" s="141" t="s">
        <v>1335</v>
      </c>
      <c r="D79" s="142" t="s">
        <v>1342</v>
      </c>
      <c r="E79" s="142" t="s">
        <v>748</v>
      </c>
      <c r="F79" s="143" t="s">
        <v>740</v>
      </c>
      <c r="G79" s="144">
        <v>1</v>
      </c>
      <c r="H79" s="145" t="s">
        <v>1357</v>
      </c>
      <c r="I79" s="146"/>
      <c r="J79" s="147">
        <f>INDEX($C$15:$C$19,MATCH($D79,$D$15:$D$19,0))/COUNTIF($D$33:$D$122,D79)</f>
        <v>6.0606060606060606E-3</v>
      </c>
      <c r="K79" s="148">
        <v>3</v>
      </c>
      <c r="L79" s="272"/>
    </row>
    <row r="80" spans="2:12" ht="26" x14ac:dyDescent="0.3">
      <c r="B80" s="141">
        <f>+'Summary Investment Framework_ES'!B561</f>
        <v>20.399999999999999</v>
      </c>
      <c r="C80" s="141" t="s">
        <v>1335</v>
      </c>
      <c r="D80" s="142" t="s">
        <v>877</v>
      </c>
      <c r="E80" s="142" t="s">
        <v>749</v>
      </c>
      <c r="F80" s="143" t="s">
        <v>740</v>
      </c>
      <c r="G80" s="144">
        <v>1</v>
      </c>
      <c r="H80" s="145" t="s">
        <v>1357</v>
      </c>
      <c r="I80" s="146"/>
      <c r="J80" s="147">
        <f>INDEX($C$15:$C$19,MATCH($D80,$D$15:$D$19,0))/COUNTIF($D$33:$D$122,D80)</f>
        <v>1.5625E-2</v>
      </c>
      <c r="K80" s="148">
        <v>3</v>
      </c>
      <c r="L80" s="272"/>
    </row>
    <row r="81" spans="2:12" ht="65" x14ac:dyDescent="0.3">
      <c r="B81" s="141">
        <f>+'Summary Investment Framework_ES'!B562</f>
        <v>20.5</v>
      </c>
      <c r="C81" s="141" t="s">
        <v>1335</v>
      </c>
      <c r="D81" s="142" t="s">
        <v>1342</v>
      </c>
      <c r="E81" s="142" t="s">
        <v>750</v>
      </c>
      <c r="F81" s="143" t="s">
        <v>751</v>
      </c>
      <c r="G81" s="144">
        <v>2</v>
      </c>
      <c r="H81" s="145" t="s">
        <v>1357</v>
      </c>
      <c r="I81" s="146"/>
      <c r="J81" s="147">
        <f>INDEX($C$15:$C$19,MATCH($D81,$D$15:$D$19,0))/COUNTIF($D$33:$D$122,D81)</f>
        <v>6.0606060606060606E-3</v>
      </c>
      <c r="K81" s="148">
        <v>3</v>
      </c>
      <c r="L81" s="272" t="s">
        <v>1727</v>
      </c>
    </row>
    <row r="82" spans="2:12" ht="143" x14ac:dyDescent="0.3">
      <c r="B82" s="141">
        <f>+'Summary Investment Framework_ES'!B563</f>
        <v>20.6</v>
      </c>
      <c r="C82" s="141" t="s">
        <v>1335</v>
      </c>
      <c r="D82" s="142" t="s">
        <v>1342</v>
      </c>
      <c r="E82" s="142" t="s">
        <v>752</v>
      </c>
      <c r="F82" s="143" t="s">
        <v>753</v>
      </c>
      <c r="G82" s="144">
        <v>3</v>
      </c>
      <c r="H82" s="145" t="s">
        <v>1357</v>
      </c>
      <c r="I82" s="146"/>
      <c r="J82" s="147">
        <f>INDEX($C$15:$C$19,MATCH($D82,$D$15:$D$19,0))/COUNTIF($D$33:$D$122,D82)</f>
        <v>6.0606060606060606E-3</v>
      </c>
      <c r="K82" s="148">
        <v>3</v>
      </c>
      <c r="L82" s="272"/>
    </row>
    <row r="83" spans="2:12" ht="143" x14ac:dyDescent="0.3">
      <c r="B83" s="141">
        <f>+'Summary Investment Framework_ES'!B564</f>
        <v>20.7</v>
      </c>
      <c r="C83" s="141" t="s">
        <v>1335</v>
      </c>
      <c r="D83" s="142" t="s">
        <v>1342</v>
      </c>
      <c r="E83" s="142" t="s">
        <v>754</v>
      </c>
      <c r="F83" s="143" t="s">
        <v>755</v>
      </c>
      <c r="G83" s="144">
        <v>1</v>
      </c>
      <c r="H83" s="145" t="s">
        <v>1357</v>
      </c>
      <c r="I83" s="146"/>
      <c r="J83" s="147">
        <f>INDEX($C$15:$C$19,MATCH($D83,$D$15:$D$19,0))/COUNTIF($D$33:$D$122,D83)</f>
        <v>6.0606060606060606E-3</v>
      </c>
      <c r="K83" s="148">
        <v>3</v>
      </c>
      <c r="L83" s="272"/>
    </row>
    <row r="84" spans="2:12" ht="130" x14ac:dyDescent="0.3">
      <c r="B84" s="141">
        <f>+'Summary Investment Framework_ES'!B565</f>
        <v>20.8</v>
      </c>
      <c r="C84" s="141" t="s">
        <v>1335</v>
      </c>
      <c r="D84" s="142" t="s">
        <v>1342</v>
      </c>
      <c r="E84" s="142" t="s">
        <v>756</v>
      </c>
      <c r="F84" s="143" t="s">
        <v>879</v>
      </c>
      <c r="G84" s="144">
        <v>0</v>
      </c>
      <c r="H84" s="145" t="s">
        <v>1357</v>
      </c>
      <c r="I84" s="146"/>
      <c r="J84" s="147">
        <f>INDEX($C$15:$C$19,MATCH($D84,$D$15:$D$19,0))/COUNTIF($D$33:$D$122,D84)</f>
        <v>6.0606060606060606E-3</v>
      </c>
      <c r="K84" s="148">
        <v>3</v>
      </c>
      <c r="L84" s="272"/>
    </row>
    <row r="85" spans="2:12" ht="52" x14ac:dyDescent="0.3">
      <c r="B85" s="141">
        <f>+'Summary Investment Framework_ES'!B566</f>
        <v>20.9</v>
      </c>
      <c r="C85" s="141" t="s">
        <v>1335</v>
      </c>
      <c r="D85" s="142" t="s">
        <v>1342</v>
      </c>
      <c r="E85" s="142" t="s">
        <v>758</v>
      </c>
      <c r="F85" s="143" t="s">
        <v>759</v>
      </c>
      <c r="G85" s="144">
        <v>1</v>
      </c>
      <c r="H85" s="145" t="s">
        <v>1357</v>
      </c>
      <c r="I85" s="146"/>
      <c r="J85" s="147">
        <f>INDEX($C$15:$C$19,MATCH($D85,$D$15:$D$19,0))/COUNTIF($D$33:$D$122,D85)</f>
        <v>6.0606060606060606E-3</v>
      </c>
      <c r="K85" s="148">
        <v>3</v>
      </c>
      <c r="L85" s="272"/>
    </row>
    <row r="86" spans="2:12" ht="78" x14ac:dyDescent="0.3">
      <c r="B86" s="141">
        <f>+'Summary Investment Framework_ES'!B567</f>
        <v>20.100000000000001</v>
      </c>
      <c r="C86" s="141" t="s">
        <v>1335</v>
      </c>
      <c r="D86" s="142" t="s">
        <v>1342</v>
      </c>
      <c r="E86" s="142" t="s">
        <v>760</v>
      </c>
      <c r="F86" s="143" t="s">
        <v>761</v>
      </c>
      <c r="G86" s="144">
        <v>2</v>
      </c>
      <c r="H86" s="145" t="s">
        <v>1357</v>
      </c>
      <c r="I86" s="146"/>
      <c r="J86" s="147">
        <f>INDEX($C$15:$C$19,MATCH($D86,$D$15:$D$19,0))/COUNTIF($D$33:$D$122,D86)</f>
        <v>6.0606060606060606E-3</v>
      </c>
      <c r="K86" s="148">
        <v>3</v>
      </c>
      <c r="L86" s="272"/>
    </row>
    <row r="87" spans="2:12" ht="65" x14ac:dyDescent="0.3">
      <c r="B87" s="141">
        <f>+'Summary Investment Framework_ES'!B568</f>
        <v>20.11</v>
      </c>
      <c r="C87" s="141" t="s">
        <v>1336</v>
      </c>
      <c r="D87" s="142" t="s">
        <v>1342</v>
      </c>
      <c r="E87" s="142" t="s">
        <v>762</v>
      </c>
      <c r="F87" s="143" t="s">
        <v>880</v>
      </c>
      <c r="G87" s="144">
        <v>3</v>
      </c>
      <c r="H87" s="145" t="s">
        <v>1357</v>
      </c>
      <c r="I87" s="146"/>
      <c r="J87" s="147">
        <f>INDEX($C$15:$C$19,MATCH($D87,$D$15:$D$19,0))/COUNTIF($D$33:$D$122,D87)</f>
        <v>6.0606060606060606E-3</v>
      </c>
      <c r="K87" s="148">
        <v>3</v>
      </c>
      <c r="L87" s="272"/>
    </row>
    <row r="88" spans="2:12" ht="195" x14ac:dyDescent="0.3">
      <c r="B88" s="141">
        <f>+'Summary Investment Framework_ES'!B569</f>
        <v>20.12</v>
      </c>
      <c r="C88" s="141" t="s">
        <v>1336</v>
      </c>
      <c r="D88" s="142" t="s">
        <v>1342</v>
      </c>
      <c r="E88" s="142" t="s">
        <v>764</v>
      </c>
      <c r="F88" s="143" t="s">
        <v>881</v>
      </c>
      <c r="G88" s="144">
        <v>1</v>
      </c>
      <c r="H88" s="145" t="s">
        <v>1357</v>
      </c>
      <c r="I88" s="146"/>
      <c r="J88" s="147">
        <f>INDEX($C$15:$C$19,MATCH($D88,$D$15:$D$19,0))/COUNTIF($D$33:$D$122,D88)</f>
        <v>6.0606060606060606E-3</v>
      </c>
      <c r="K88" s="148">
        <v>3</v>
      </c>
      <c r="L88" s="272"/>
    </row>
    <row r="89" spans="2:12" ht="104" x14ac:dyDescent="0.3">
      <c r="B89" s="141" t="str">
        <f>+'Summary Investment Framework_ES'!B570</f>
        <v>20.12.1</v>
      </c>
      <c r="C89" s="141" t="s">
        <v>1335</v>
      </c>
      <c r="D89" s="142" t="s">
        <v>1342</v>
      </c>
      <c r="E89" s="142" t="s">
        <v>767</v>
      </c>
      <c r="F89" s="143" t="s">
        <v>765</v>
      </c>
      <c r="G89" s="144">
        <v>1</v>
      </c>
      <c r="H89" s="145" t="s">
        <v>1357</v>
      </c>
      <c r="I89" s="146"/>
      <c r="J89" s="147">
        <f>INDEX($C$15:$C$19,MATCH($D89,$D$15:$D$19,0))/COUNTIF($D$33:$D$122,D89)</f>
        <v>6.0606060606060606E-3</v>
      </c>
      <c r="K89" s="148">
        <v>3</v>
      </c>
      <c r="L89" s="272"/>
    </row>
    <row r="90" spans="2:12" ht="65" x14ac:dyDescent="0.3">
      <c r="B90" s="141">
        <f>+'Summary Investment Framework_ES'!B571</f>
        <v>20.13</v>
      </c>
      <c r="C90" s="141" t="s">
        <v>1335</v>
      </c>
      <c r="D90" s="142" t="s">
        <v>1342</v>
      </c>
      <c r="E90" s="142" t="s">
        <v>768</v>
      </c>
      <c r="F90" s="143" t="s">
        <v>769</v>
      </c>
      <c r="G90" s="144">
        <v>0</v>
      </c>
      <c r="H90" s="145" t="s">
        <v>1357</v>
      </c>
      <c r="I90" s="146"/>
      <c r="J90" s="147">
        <f>INDEX($C$15:$C$19,MATCH($D90,$D$15:$D$19,0))/COUNTIF($D$33:$D$122,D90)</f>
        <v>6.0606060606060606E-3</v>
      </c>
      <c r="K90" s="148">
        <v>3</v>
      </c>
      <c r="L90" s="272"/>
    </row>
    <row r="91" spans="2:12" ht="52" x14ac:dyDescent="0.3">
      <c r="B91" s="141">
        <f>+'Summary Investment Framework_ES'!B572</f>
        <v>20.14</v>
      </c>
      <c r="C91" s="141" t="s">
        <v>1335</v>
      </c>
      <c r="D91" s="142" t="s">
        <v>1342</v>
      </c>
      <c r="E91" s="142" t="s">
        <v>770</v>
      </c>
      <c r="F91" s="143" t="s">
        <v>771</v>
      </c>
      <c r="G91" s="144">
        <v>2</v>
      </c>
      <c r="H91" s="145" t="s">
        <v>1357</v>
      </c>
      <c r="I91" s="146"/>
      <c r="J91" s="147">
        <f>INDEX($C$15:$C$19,MATCH($D91,$D$15:$D$19,0))/COUNTIF($D$33:$D$122,D91)</f>
        <v>6.0606060606060606E-3</v>
      </c>
      <c r="K91" s="148">
        <v>3</v>
      </c>
      <c r="L91" s="272"/>
    </row>
    <row r="92" spans="2:12" ht="65" x14ac:dyDescent="0.3">
      <c r="B92" s="141">
        <f>+'Summary Investment Framework_ES'!B573</f>
        <v>20.149999999999999</v>
      </c>
      <c r="C92" s="141" t="s">
        <v>1335</v>
      </c>
      <c r="D92" s="142" t="s">
        <v>1342</v>
      </c>
      <c r="E92" s="142" t="s">
        <v>772</v>
      </c>
      <c r="F92" s="143" t="s">
        <v>773</v>
      </c>
      <c r="G92" s="144">
        <v>3</v>
      </c>
      <c r="H92" s="145" t="s">
        <v>1357</v>
      </c>
      <c r="I92" s="146"/>
      <c r="J92" s="147">
        <f>INDEX($C$15:$C$19,MATCH($D92,$D$15:$D$19,0))/COUNTIF($D$33:$D$122,D92)</f>
        <v>6.0606060606060606E-3</v>
      </c>
      <c r="K92" s="148">
        <v>3</v>
      </c>
      <c r="L92" s="272"/>
    </row>
    <row r="93" spans="2:12" ht="91" x14ac:dyDescent="0.3">
      <c r="B93" s="141">
        <f>+'Summary Investment Framework_ES'!B574</f>
        <v>20.16</v>
      </c>
      <c r="C93" s="141" t="s">
        <v>1335</v>
      </c>
      <c r="D93" s="142" t="s">
        <v>1342</v>
      </c>
      <c r="E93" s="142" t="s">
        <v>774</v>
      </c>
      <c r="F93" s="143" t="s">
        <v>775</v>
      </c>
      <c r="G93" s="144">
        <v>1</v>
      </c>
      <c r="H93" s="145" t="s">
        <v>1357</v>
      </c>
      <c r="I93" s="146"/>
      <c r="J93" s="147">
        <f>INDEX($C$15:$C$19,MATCH($D93,$D$15:$D$19,0))/COUNTIF($D$33:$D$122,D93)</f>
        <v>6.0606060606060606E-3</v>
      </c>
      <c r="K93" s="148">
        <v>3</v>
      </c>
      <c r="L93" s="272"/>
    </row>
    <row r="94" spans="2:12" ht="91" x14ac:dyDescent="0.3">
      <c r="B94" s="141">
        <f>+'Summary Investment Framework_ES'!B575</f>
        <v>20.170000000000002</v>
      </c>
      <c r="C94" s="141" t="s">
        <v>1335</v>
      </c>
      <c r="D94" s="142" t="s">
        <v>1342</v>
      </c>
      <c r="E94" s="142" t="s">
        <v>776</v>
      </c>
      <c r="F94" s="143" t="s">
        <v>777</v>
      </c>
      <c r="G94" s="144">
        <v>1</v>
      </c>
      <c r="H94" s="145" t="s">
        <v>1357</v>
      </c>
      <c r="I94" s="146"/>
      <c r="J94" s="147">
        <f>INDEX($C$15:$C$19,MATCH($D94,$D$15:$D$19,0))/COUNTIF($D$33:$D$122,D94)</f>
        <v>6.0606060606060606E-3</v>
      </c>
      <c r="K94" s="148">
        <v>3</v>
      </c>
      <c r="L94" s="272"/>
    </row>
    <row r="95" spans="2:12" ht="130" x14ac:dyDescent="0.3">
      <c r="B95" s="141">
        <f>+'Summary Investment Framework_ES'!B576</f>
        <v>20.18</v>
      </c>
      <c r="C95" s="141" t="s">
        <v>1335</v>
      </c>
      <c r="D95" s="142" t="s">
        <v>1342</v>
      </c>
      <c r="E95" s="142" t="s">
        <v>778</v>
      </c>
      <c r="F95" s="143" t="s">
        <v>779</v>
      </c>
      <c r="G95" s="144">
        <v>1</v>
      </c>
      <c r="H95" s="145" t="s">
        <v>1357</v>
      </c>
      <c r="I95" s="146"/>
      <c r="J95" s="147">
        <f>INDEX($C$15:$C$19,MATCH($D95,$D$15:$D$19,0))/COUNTIF($D$33:$D$122,D95)</f>
        <v>6.0606060606060606E-3</v>
      </c>
      <c r="K95" s="148">
        <v>3</v>
      </c>
      <c r="L95" s="272"/>
    </row>
    <row r="96" spans="2:12" ht="78" x14ac:dyDescent="0.3">
      <c r="B96" s="141">
        <f>+'Summary Investment Framework_ES'!B577</f>
        <v>20.190000000000001</v>
      </c>
      <c r="C96" s="141" t="s">
        <v>1335</v>
      </c>
      <c r="D96" s="142" t="s">
        <v>877</v>
      </c>
      <c r="E96" s="142" t="s">
        <v>780</v>
      </c>
      <c r="F96" s="143" t="s">
        <v>781</v>
      </c>
      <c r="G96" s="144">
        <v>2</v>
      </c>
      <c r="H96" s="145" t="s">
        <v>1357</v>
      </c>
      <c r="I96" s="146"/>
      <c r="J96" s="147">
        <f>INDEX($C$15:$C$19,MATCH($D96,$D$15:$D$19,0))/COUNTIF($D$33:$D$122,D96)</f>
        <v>1.5625E-2</v>
      </c>
      <c r="K96" s="148">
        <v>3</v>
      </c>
      <c r="L96" s="272"/>
    </row>
    <row r="97" spans="2:12" ht="247" x14ac:dyDescent="0.3">
      <c r="B97" s="141">
        <f>+'Summary Investment Framework_ES'!B578</f>
        <v>20.2</v>
      </c>
      <c r="C97" s="141" t="s">
        <v>1336</v>
      </c>
      <c r="D97" s="142" t="s">
        <v>1342</v>
      </c>
      <c r="E97" s="142" t="s">
        <v>782</v>
      </c>
      <c r="F97" s="143" t="s">
        <v>882</v>
      </c>
      <c r="G97" s="144">
        <v>0</v>
      </c>
      <c r="H97" s="145" t="s">
        <v>1357</v>
      </c>
      <c r="I97" s="146"/>
      <c r="J97" s="147">
        <f>INDEX($C$15:$C$19,MATCH($D97,$D$15:$D$19,0))/COUNTIF($D$33:$D$122,D97)</f>
        <v>6.0606060606060606E-3</v>
      </c>
      <c r="K97" s="148">
        <v>3</v>
      </c>
      <c r="L97" s="272"/>
    </row>
    <row r="98" spans="2:12" ht="208" x14ac:dyDescent="0.3">
      <c r="B98" s="141">
        <f>+'Summary Investment Framework_ES'!B579</f>
        <v>20.21</v>
      </c>
      <c r="C98" s="141" t="s">
        <v>1335</v>
      </c>
      <c r="D98" s="142" t="s">
        <v>1342</v>
      </c>
      <c r="E98" s="142" t="s">
        <v>784</v>
      </c>
      <c r="F98" s="143" t="s">
        <v>883</v>
      </c>
      <c r="G98" s="144">
        <v>1</v>
      </c>
      <c r="H98" s="145" t="s">
        <v>1357</v>
      </c>
      <c r="I98" s="146"/>
      <c r="J98" s="147">
        <f>INDEX($C$15:$C$19,MATCH($D98,$D$15:$D$19,0))/COUNTIF($D$33:$D$122,D98)</f>
        <v>6.0606060606060606E-3</v>
      </c>
      <c r="K98" s="148">
        <v>3</v>
      </c>
      <c r="L98" s="272"/>
    </row>
    <row r="99" spans="2:12" ht="26" x14ac:dyDescent="0.3">
      <c r="B99" s="141">
        <f>+'Summary Investment Framework_ES'!B257</f>
        <v>7.3</v>
      </c>
      <c r="C99" s="141" t="s">
        <v>1334</v>
      </c>
      <c r="D99" s="142" t="s">
        <v>875</v>
      </c>
      <c r="E99" s="142" t="s">
        <v>297</v>
      </c>
      <c r="F99" s="143" t="s">
        <v>298</v>
      </c>
      <c r="G99" s="144">
        <v>2</v>
      </c>
      <c r="H99" s="145" t="s">
        <v>1357</v>
      </c>
      <c r="I99" s="146"/>
      <c r="J99" s="147">
        <f>INDEX($C$15:$C$19,MATCH($D99,$D$15:$D$19,0))/COUNTIF($D$33:$D$122,D99)</f>
        <v>0.01</v>
      </c>
      <c r="K99" s="148">
        <v>3</v>
      </c>
      <c r="L99" s="272" t="s">
        <v>1732</v>
      </c>
    </row>
    <row r="100" spans="2:12" ht="13" x14ac:dyDescent="0.3">
      <c r="B100" s="141" t="str">
        <f>+'Summary Investment Framework_ES'!B258</f>
        <v>7.3.1</v>
      </c>
      <c r="C100" s="141" t="s">
        <v>1334</v>
      </c>
      <c r="D100" s="142" t="s">
        <v>875</v>
      </c>
      <c r="E100" s="142" t="s">
        <v>300</v>
      </c>
      <c r="F100" s="143" t="s">
        <v>301</v>
      </c>
      <c r="G100" s="144">
        <v>2</v>
      </c>
      <c r="H100" s="145" t="s">
        <v>1357</v>
      </c>
      <c r="I100" s="146"/>
      <c r="J100" s="147">
        <f>INDEX($C$15:$C$19,MATCH($D100,$D$15:$D$19,0))/COUNTIF($D$33:$D$122,D100)</f>
        <v>0.01</v>
      </c>
      <c r="K100" s="148">
        <v>3</v>
      </c>
      <c r="L100" s="272"/>
    </row>
    <row r="101" spans="2:12" ht="78" x14ac:dyDescent="0.3">
      <c r="B101" s="141">
        <f>+'Summary Investment Framework_ES'!B219</f>
        <v>4.22</v>
      </c>
      <c r="C101" s="141" t="s">
        <v>1334</v>
      </c>
      <c r="D101" s="142" t="s">
        <v>875</v>
      </c>
      <c r="E101" s="142" t="s">
        <v>238</v>
      </c>
      <c r="F101" s="143" t="s">
        <v>239</v>
      </c>
      <c r="G101" s="144">
        <v>2</v>
      </c>
      <c r="H101" s="145" t="s">
        <v>1357</v>
      </c>
      <c r="I101" s="146"/>
      <c r="J101" s="147">
        <f>INDEX($C$15:$C$19,MATCH($D101,$D$15:$D$19,0))/COUNTIF($D$33:$D$122,D101)</f>
        <v>0.01</v>
      </c>
      <c r="K101" s="148">
        <v>3</v>
      </c>
      <c r="L101" s="272"/>
    </row>
    <row r="102" spans="2:12" ht="26" x14ac:dyDescent="0.3">
      <c r="B102" s="141" t="str">
        <f>+'Summary Investment Framework_ES'!B226</f>
        <v>5.4.1</v>
      </c>
      <c r="C102" s="141" t="s">
        <v>1334</v>
      </c>
      <c r="D102" s="142" t="s">
        <v>875</v>
      </c>
      <c r="E102" s="142" t="s">
        <v>249</v>
      </c>
      <c r="F102" s="143" t="s">
        <v>47</v>
      </c>
      <c r="G102" s="144">
        <v>2</v>
      </c>
      <c r="H102" s="145" t="s">
        <v>1357</v>
      </c>
      <c r="I102" s="146"/>
      <c r="J102" s="147">
        <f>INDEX($C$15:$C$19,MATCH($D102,$D$15:$D$19,0))/COUNTIF($D$33:$D$122,D102)</f>
        <v>0.01</v>
      </c>
      <c r="K102" s="148">
        <v>3</v>
      </c>
      <c r="L102" s="272"/>
    </row>
    <row r="103" spans="2:12" ht="26" x14ac:dyDescent="0.3">
      <c r="B103" s="141" t="str">
        <f>+'Summary Investment Framework_ES'!B227</f>
        <v>5.4.2</v>
      </c>
      <c r="C103" s="141" t="s">
        <v>1334</v>
      </c>
      <c r="D103" s="142" t="s">
        <v>875</v>
      </c>
      <c r="E103" s="142" t="s">
        <v>251</v>
      </c>
      <c r="F103" s="143" t="s">
        <v>47</v>
      </c>
      <c r="G103" s="144">
        <v>2</v>
      </c>
      <c r="H103" s="145" t="s">
        <v>1357</v>
      </c>
      <c r="I103" s="146"/>
      <c r="J103" s="147">
        <f>INDEX($C$15:$C$19,MATCH($D103,$D$15:$D$19,0))/COUNTIF($D$33:$D$122,D103)</f>
        <v>0.01</v>
      </c>
      <c r="K103" s="148">
        <v>3</v>
      </c>
      <c r="L103" s="272"/>
    </row>
    <row r="104" spans="2:12" ht="26" x14ac:dyDescent="0.3">
      <c r="B104" s="141" t="str">
        <f>+'Summary Investment Framework_ES'!B228</f>
        <v>5.4.3</v>
      </c>
      <c r="C104" s="141" t="s">
        <v>1334</v>
      </c>
      <c r="D104" s="142" t="s">
        <v>875</v>
      </c>
      <c r="E104" s="142" t="s">
        <v>253</v>
      </c>
      <c r="F104" s="143" t="s">
        <v>47</v>
      </c>
      <c r="G104" s="144">
        <v>2</v>
      </c>
      <c r="H104" s="145" t="s">
        <v>1357</v>
      </c>
      <c r="I104" s="146"/>
      <c r="J104" s="147">
        <f>INDEX($C$15:$C$19,MATCH($D104,$D$15:$D$19,0))/COUNTIF($D$33:$D$122,D104)</f>
        <v>0.01</v>
      </c>
      <c r="K104" s="148">
        <v>3</v>
      </c>
      <c r="L104" s="272"/>
    </row>
    <row r="105" spans="2:12" ht="39" x14ac:dyDescent="0.3">
      <c r="B105" s="141" t="str">
        <f>+'Summary Investment Framework_ES'!B229</f>
        <v>5.4.4</v>
      </c>
      <c r="C105" s="141" t="s">
        <v>1334</v>
      </c>
      <c r="D105" s="142" t="s">
        <v>875</v>
      </c>
      <c r="E105" s="142" t="s">
        <v>255</v>
      </c>
      <c r="F105" s="143" t="s">
        <v>1402</v>
      </c>
      <c r="G105" s="144">
        <v>0</v>
      </c>
      <c r="H105" s="145" t="s">
        <v>1357</v>
      </c>
      <c r="I105" s="146"/>
      <c r="J105" s="147">
        <f>INDEX($C$15:$C$19,MATCH($D105,$D$15:$D$19,0))/COUNTIF($D$33:$D$122,D105)</f>
        <v>0.01</v>
      </c>
      <c r="K105" s="148">
        <v>3</v>
      </c>
      <c r="L105" s="272"/>
    </row>
    <row r="106" spans="2:12" ht="26" x14ac:dyDescent="0.3">
      <c r="B106" s="141" t="str">
        <f>+'Summary Investment Framework_ES'!B238</f>
        <v>6.1.3</v>
      </c>
      <c r="C106" s="141" t="s">
        <v>1334</v>
      </c>
      <c r="D106" s="142" t="s">
        <v>875</v>
      </c>
      <c r="E106" s="142" t="s">
        <v>274</v>
      </c>
      <c r="F106" s="143" t="s">
        <v>47</v>
      </c>
      <c r="G106" s="144">
        <v>2</v>
      </c>
      <c r="H106" s="145" t="s">
        <v>1357</v>
      </c>
      <c r="I106" s="146"/>
      <c r="J106" s="147">
        <f>INDEX($C$15:$C$19,MATCH($D106,$D$15:$D$19,0))/COUNTIF($D$33:$D$122,D106)</f>
        <v>0.01</v>
      </c>
      <c r="K106" s="148">
        <v>3</v>
      </c>
      <c r="L106" s="272"/>
    </row>
    <row r="107" spans="2:12" ht="52" x14ac:dyDescent="0.3">
      <c r="B107" s="141">
        <f>+'Summary Investment Framework_ES'!B87</f>
        <v>1.9</v>
      </c>
      <c r="C107" s="141" t="s">
        <v>1334</v>
      </c>
      <c r="D107" s="142" t="s">
        <v>875</v>
      </c>
      <c r="E107" s="142" t="s">
        <v>42</v>
      </c>
      <c r="F107" s="143" t="s">
        <v>43</v>
      </c>
      <c r="G107" s="144">
        <v>3</v>
      </c>
      <c r="H107" s="145" t="s">
        <v>1357</v>
      </c>
      <c r="I107" s="146"/>
      <c r="J107" s="147">
        <f>INDEX($C$15:$C$19,MATCH($D107,$D$15:$D$19,0))/COUNTIF($D$33:$D$122,D107)</f>
        <v>0.01</v>
      </c>
      <c r="K107" s="148">
        <v>3</v>
      </c>
      <c r="L107" s="272"/>
    </row>
    <row r="108" spans="2:12" ht="39" x14ac:dyDescent="0.3">
      <c r="B108" s="146" t="s">
        <v>1337</v>
      </c>
      <c r="C108" s="146" t="s">
        <v>787</v>
      </c>
      <c r="D108" s="143" t="s">
        <v>876</v>
      </c>
      <c r="E108" s="143" t="s">
        <v>1344</v>
      </c>
      <c r="F108" s="143" t="s">
        <v>1340</v>
      </c>
      <c r="G108" s="144">
        <v>3</v>
      </c>
      <c r="H108" s="145" t="s">
        <v>1357</v>
      </c>
      <c r="I108" s="146"/>
      <c r="J108" s="147">
        <f>INDEX($C$15:$C$19,MATCH($D108,$D$15:$D$19,0))/COUNTIF($D$33:$D$122,D108)</f>
        <v>1.8181818181818184E-2</v>
      </c>
      <c r="K108" s="148">
        <v>3</v>
      </c>
      <c r="L108" s="272"/>
    </row>
    <row r="109" spans="2:12" ht="26" x14ac:dyDescent="0.3">
      <c r="B109" s="146" t="s">
        <v>1337</v>
      </c>
      <c r="C109" s="146" t="s">
        <v>787</v>
      </c>
      <c r="D109" s="143" t="s">
        <v>877</v>
      </c>
      <c r="E109" s="143" t="s">
        <v>1343</v>
      </c>
      <c r="F109" s="143" t="s">
        <v>1341</v>
      </c>
      <c r="G109" s="144">
        <v>3</v>
      </c>
      <c r="H109" s="145" t="s">
        <v>1357</v>
      </c>
      <c r="I109" s="146"/>
      <c r="J109" s="147">
        <f>INDEX($C$15:$C$19,MATCH($D109,$D$15:$D$19,0))/COUNTIF($D$33:$D$122,D109)</f>
        <v>1.5625E-2</v>
      </c>
      <c r="K109" s="148">
        <v>3</v>
      </c>
      <c r="L109" s="272"/>
    </row>
    <row r="110" spans="2:12" ht="39" x14ac:dyDescent="0.3">
      <c r="B110" s="146" t="s">
        <v>1337</v>
      </c>
      <c r="C110" s="146" t="s">
        <v>787</v>
      </c>
      <c r="D110" s="143" t="s">
        <v>874</v>
      </c>
      <c r="E110" s="143" t="s">
        <v>1315</v>
      </c>
      <c r="F110" s="143" t="s">
        <v>786</v>
      </c>
      <c r="G110" s="144">
        <v>3</v>
      </c>
      <c r="H110" s="145" t="s">
        <v>1357</v>
      </c>
      <c r="I110" s="146"/>
      <c r="J110" s="147">
        <f>INDEX($C$15:$C$19,MATCH($D110,$D$15:$D$19,0))/COUNTIF($D$33:$D$122,D110)</f>
        <v>1.2500000000000001E-2</v>
      </c>
      <c r="K110" s="148">
        <v>3</v>
      </c>
      <c r="L110" s="272"/>
    </row>
    <row r="111" spans="2:12" ht="39" x14ac:dyDescent="0.3">
      <c r="B111" s="146" t="s">
        <v>1337</v>
      </c>
      <c r="C111" s="146" t="s">
        <v>787</v>
      </c>
      <c r="D111" s="143" t="s">
        <v>874</v>
      </c>
      <c r="E111" s="143" t="s">
        <v>1316</v>
      </c>
      <c r="F111" s="143" t="s">
        <v>791</v>
      </c>
      <c r="G111" s="144">
        <v>3</v>
      </c>
      <c r="H111" s="145" t="s">
        <v>1357</v>
      </c>
      <c r="I111" s="146"/>
      <c r="J111" s="147">
        <f>INDEX($C$15:$C$19,MATCH($D111,$D$15:$D$19,0))/COUNTIF($D$33:$D$122,D111)</f>
        <v>1.2500000000000001E-2</v>
      </c>
      <c r="K111" s="148">
        <v>3</v>
      </c>
      <c r="L111" s="272"/>
    </row>
    <row r="112" spans="2:12" ht="26" x14ac:dyDescent="0.3">
      <c r="B112" s="146" t="s">
        <v>1337</v>
      </c>
      <c r="C112" s="146" t="s">
        <v>787</v>
      </c>
      <c r="D112" s="143" t="s">
        <v>877</v>
      </c>
      <c r="E112" s="143" t="s">
        <v>802</v>
      </c>
      <c r="F112" s="143" t="s">
        <v>1331</v>
      </c>
      <c r="G112" s="144">
        <v>0</v>
      </c>
      <c r="H112" s="145" t="s">
        <v>1357</v>
      </c>
      <c r="I112" s="146"/>
      <c r="J112" s="147">
        <f>INDEX($C$15:$C$19,MATCH($D112,$D$15:$D$19,0))/COUNTIF($D$33:$D$122,D112)</f>
        <v>1.5625E-2</v>
      </c>
      <c r="K112" s="148">
        <v>3</v>
      </c>
      <c r="L112" s="272"/>
    </row>
    <row r="113" spans="2:12" ht="39" x14ac:dyDescent="0.3">
      <c r="B113" s="146" t="s">
        <v>1337</v>
      </c>
      <c r="C113" s="146" t="s">
        <v>787</v>
      </c>
      <c r="D113" s="143" t="s">
        <v>874</v>
      </c>
      <c r="E113" s="143" t="s">
        <v>1314</v>
      </c>
      <c r="F113" s="143" t="s">
        <v>47</v>
      </c>
      <c r="G113" s="144">
        <v>3</v>
      </c>
      <c r="H113" s="145" t="s">
        <v>1357</v>
      </c>
      <c r="I113" s="146"/>
      <c r="J113" s="147">
        <f>INDEX($C$15:$C$19,MATCH($D113,$D$15:$D$19,0))/COUNTIF($D$33:$D$122,D113)</f>
        <v>1.2500000000000001E-2</v>
      </c>
      <c r="K113" s="148">
        <v>3</v>
      </c>
      <c r="L113" s="272"/>
    </row>
    <row r="114" spans="2:12" ht="13" x14ac:dyDescent="0.3">
      <c r="B114" s="146" t="s">
        <v>1337</v>
      </c>
      <c r="C114" s="146" t="s">
        <v>787</v>
      </c>
      <c r="D114" s="143" t="s">
        <v>877</v>
      </c>
      <c r="E114" s="143" t="s">
        <v>809</v>
      </c>
      <c r="F114" s="143" t="s">
        <v>47</v>
      </c>
      <c r="G114" s="144">
        <v>3</v>
      </c>
      <c r="H114" s="145" t="s">
        <v>1357</v>
      </c>
      <c r="I114" s="146"/>
      <c r="J114" s="147">
        <f>INDEX($C$15:$C$19,MATCH($D114,$D$15:$D$19,0))/COUNTIF($D$33:$D$122,D114)</f>
        <v>1.5625E-2</v>
      </c>
      <c r="K114" s="148">
        <v>3</v>
      </c>
      <c r="L114" s="272"/>
    </row>
    <row r="115" spans="2:12" ht="26" x14ac:dyDescent="0.3">
      <c r="B115" s="146" t="s">
        <v>1337</v>
      </c>
      <c r="C115" s="146" t="s">
        <v>787</v>
      </c>
      <c r="D115" s="143" t="s">
        <v>877</v>
      </c>
      <c r="E115" s="143" t="s">
        <v>814</v>
      </c>
      <c r="F115" s="143" t="s">
        <v>815</v>
      </c>
      <c r="G115" s="144">
        <v>3</v>
      </c>
      <c r="H115" s="145" t="s">
        <v>1357</v>
      </c>
      <c r="I115" s="146"/>
      <c r="J115" s="147">
        <f>INDEX($C$15:$C$19,MATCH($D115,$D$15:$D$19,0))/COUNTIF($D$33:$D$122,D115)</f>
        <v>1.5625E-2</v>
      </c>
      <c r="K115" s="148">
        <v>3</v>
      </c>
      <c r="L115" s="272"/>
    </row>
    <row r="116" spans="2:12" ht="39" x14ac:dyDescent="0.3">
      <c r="B116" s="146" t="s">
        <v>1337</v>
      </c>
      <c r="C116" s="146" t="s">
        <v>787</v>
      </c>
      <c r="D116" s="143" t="s">
        <v>874</v>
      </c>
      <c r="E116" s="143" t="s">
        <v>1313</v>
      </c>
      <c r="F116" s="143" t="s">
        <v>818</v>
      </c>
      <c r="G116" s="144">
        <v>3</v>
      </c>
      <c r="H116" s="145" t="s">
        <v>1357</v>
      </c>
      <c r="I116" s="146"/>
      <c r="J116" s="147">
        <f>INDEX($C$15:$C$19,MATCH($D116,$D$15:$D$19,0))/COUNTIF($D$33:$D$122,D116)</f>
        <v>1.2500000000000001E-2</v>
      </c>
      <c r="K116" s="148">
        <v>3</v>
      </c>
      <c r="L116" s="272"/>
    </row>
    <row r="117" spans="2:12" ht="39" x14ac:dyDescent="0.3">
      <c r="B117" s="146" t="s">
        <v>1337</v>
      </c>
      <c r="C117" s="146" t="s">
        <v>787</v>
      </c>
      <c r="D117" s="143" t="s">
        <v>874</v>
      </c>
      <c r="E117" s="143" t="s">
        <v>1317</v>
      </c>
      <c r="F117" s="143" t="s">
        <v>820</v>
      </c>
      <c r="G117" s="144">
        <v>3</v>
      </c>
      <c r="H117" s="145" t="s">
        <v>1357</v>
      </c>
      <c r="I117" s="146"/>
      <c r="J117" s="147">
        <f>INDEX($C$15:$C$19,MATCH($D117,$D$15:$D$19,0))/COUNTIF($D$33:$D$122,D117)</f>
        <v>1.2500000000000001E-2</v>
      </c>
      <c r="K117" s="148">
        <v>3</v>
      </c>
      <c r="L117" s="272"/>
    </row>
    <row r="118" spans="2:12" ht="26" x14ac:dyDescent="0.3">
      <c r="B118" s="146" t="s">
        <v>1337</v>
      </c>
      <c r="C118" s="146" t="s">
        <v>787</v>
      </c>
      <c r="D118" s="143" t="s">
        <v>876</v>
      </c>
      <c r="E118" s="143" t="s">
        <v>1345</v>
      </c>
      <c r="F118" s="143" t="s">
        <v>1346</v>
      </c>
      <c r="G118" s="144">
        <v>3</v>
      </c>
      <c r="H118" s="145" t="s">
        <v>1357</v>
      </c>
      <c r="I118" s="146"/>
      <c r="J118" s="147">
        <f>INDEX($C$15:$C$19,MATCH($D118,$D$15:$D$19,0))/COUNTIF($D$33:$D$122,D118)</f>
        <v>1.8181818181818184E-2</v>
      </c>
      <c r="K118" s="148">
        <v>3</v>
      </c>
      <c r="L118" s="272"/>
    </row>
    <row r="119" spans="2:12" ht="13" x14ac:dyDescent="0.3">
      <c r="B119" s="146" t="s">
        <v>1337</v>
      </c>
      <c r="C119" s="146" t="s">
        <v>787</v>
      </c>
      <c r="D119" s="143" t="s">
        <v>876</v>
      </c>
      <c r="E119" s="143" t="s">
        <v>1347</v>
      </c>
      <c r="F119" s="143" t="s">
        <v>1346</v>
      </c>
      <c r="G119" s="144">
        <v>3</v>
      </c>
      <c r="H119" s="145" t="s">
        <v>1357</v>
      </c>
      <c r="I119" s="146"/>
      <c r="J119" s="147">
        <f>INDEX($C$15:$C$19,MATCH($D119,$D$15:$D$19,0))/COUNTIF($D$33:$D$122,D119)</f>
        <v>1.8181818181818184E-2</v>
      </c>
      <c r="K119" s="148">
        <v>3</v>
      </c>
      <c r="L119" s="272"/>
    </row>
    <row r="120" spans="2:12" ht="26" x14ac:dyDescent="0.3">
      <c r="B120" s="146" t="s">
        <v>1337</v>
      </c>
      <c r="C120" s="146" t="s">
        <v>787</v>
      </c>
      <c r="D120" s="143" t="s">
        <v>876</v>
      </c>
      <c r="E120" s="143" t="s">
        <v>1348</v>
      </c>
      <c r="F120" s="143" t="s">
        <v>1346</v>
      </c>
      <c r="G120" s="144">
        <v>0</v>
      </c>
      <c r="H120" s="145" t="s">
        <v>1357</v>
      </c>
      <c r="I120" s="146"/>
      <c r="J120" s="147">
        <f>INDEX($C$15:$C$19,MATCH($D120,$D$15:$D$19,0))/COUNTIF($D$33:$D$122,D120)</f>
        <v>1.8181818181818184E-2</v>
      </c>
      <c r="K120" s="148">
        <v>3</v>
      </c>
      <c r="L120" s="272"/>
    </row>
    <row r="121" spans="2:12" ht="26" x14ac:dyDescent="0.3">
      <c r="B121" s="146" t="s">
        <v>1337</v>
      </c>
      <c r="C121" s="146" t="s">
        <v>787</v>
      </c>
      <c r="D121" s="143" t="s">
        <v>876</v>
      </c>
      <c r="E121" s="143" t="s">
        <v>1349</v>
      </c>
      <c r="F121" s="143" t="s">
        <v>1346</v>
      </c>
      <c r="G121" s="144">
        <v>3</v>
      </c>
      <c r="H121" s="145" t="s">
        <v>1357</v>
      </c>
      <c r="I121" s="146"/>
      <c r="J121" s="147">
        <f>INDEX($C$15:$C$19,MATCH($D121,$D$15:$D$19,0))/COUNTIF($D$33:$D$122,D121)</f>
        <v>1.8181818181818184E-2</v>
      </c>
      <c r="K121" s="148">
        <v>3</v>
      </c>
      <c r="L121" s="272"/>
    </row>
    <row r="122" spans="2:12" ht="26" x14ac:dyDescent="0.3">
      <c r="B122" s="146" t="s">
        <v>1337</v>
      </c>
      <c r="C122" s="146" t="s">
        <v>787</v>
      </c>
      <c r="D122" s="143" t="s">
        <v>876</v>
      </c>
      <c r="E122" s="143" t="s">
        <v>1350</v>
      </c>
      <c r="F122" s="143" t="s">
        <v>1346</v>
      </c>
      <c r="G122" s="144">
        <v>3</v>
      </c>
      <c r="H122" s="145" t="s">
        <v>1357</v>
      </c>
      <c r="I122" s="146"/>
      <c r="J122" s="147">
        <f>INDEX($C$15:$C$19,MATCH($D122,$D$15:$D$19,0))/COUNTIF($D$33:$D$122,D122)</f>
        <v>1.8181818181818184E-2</v>
      </c>
      <c r="K122" s="148">
        <v>3</v>
      </c>
      <c r="L122" s="272"/>
    </row>
  </sheetData>
  <autoFilter ref="B32:K32" xr:uid="{551B91CE-3C58-413F-A5A0-D5505231067B}"/>
  <conditionalFormatting sqref="B33:K122">
    <cfRule type="expression" dxfId="0" priority="1">
      <formula>MOD(ROW(),2)=0</formula>
    </cfRule>
  </conditionalFormatting>
  <conditionalFormatting sqref="C20">
    <cfRule type="colorScale" priority="3">
      <colorScale>
        <cfvo type="min"/>
        <cfvo type="max"/>
        <color rgb="FFFFEF9C"/>
        <color rgb="FF63BE7B"/>
      </colorScale>
    </cfRule>
  </conditionalFormatting>
  <dataValidations count="1">
    <dataValidation type="list" allowBlank="1" showErrorMessage="1" sqref="D33:D98" xr:uid="{00000000-0002-0000-0200-000000000000}">
      <formula1>#REF!</formula1>
    </dataValidation>
  </dataValidations>
  <hyperlinks>
    <hyperlink ref="F5" r:id="rId1" xr:uid="{8C50D355-DAE3-4173-8C40-EFF6A003B2A5}"/>
  </hyperlinks>
  <pageMargins left="0.7" right="0.7" top="0.75" bottom="0.75" header="0.3" footer="0.3"/>
  <pageSetup scale="1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6A72-E15B-42E1-A91B-791D71CE8FDE}">
  <sheetPr>
    <tabColor theme="5" tint="0.79998168889431442"/>
  </sheetPr>
  <dimension ref="C3:E42"/>
  <sheetViews>
    <sheetView showGridLines="0" view="pageBreakPreview" zoomScale="130" zoomScaleNormal="100" zoomScaleSheetLayoutView="130" workbookViewId="0"/>
  </sheetViews>
  <sheetFormatPr defaultRowHeight="13" x14ac:dyDescent="0.3"/>
  <cols>
    <col min="1" max="2" width="2.6328125" style="110" customWidth="1"/>
    <col min="3" max="3" width="44.90625" style="110" customWidth="1"/>
    <col min="4" max="4" width="88" style="110" customWidth="1"/>
    <col min="5" max="5" width="40.54296875" style="110" customWidth="1"/>
    <col min="6" max="16384" width="8.7265625" style="110"/>
  </cols>
  <sheetData>
    <row r="3" spans="3:5" x14ac:dyDescent="0.3">
      <c r="C3" s="232" t="s">
        <v>1663</v>
      </c>
      <c r="D3" s="249"/>
    </row>
    <row r="4" spans="3:5" x14ac:dyDescent="0.3">
      <c r="C4" s="232" t="s">
        <v>1375</v>
      </c>
    </row>
    <row r="5" spans="3:5" x14ac:dyDescent="0.3">
      <c r="C5" s="232"/>
    </row>
    <row r="6" spans="3:5" ht="30" customHeight="1" x14ac:dyDescent="0.3">
      <c r="C6" s="233" t="s">
        <v>1639</v>
      </c>
      <c r="D6" s="234"/>
      <c r="E6" s="235"/>
    </row>
    <row r="8" spans="3:5" x14ac:dyDescent="0.3">
      <c r="C8" s="236" t="s">
        <v>1352</v>
      </c>
      <c r="D8" s="237" t="s">
        <v>5</v>
      </c>
    </row>
    <row r="9" spans="3:5" x14ac:dyDescent="0.3">
      <c r="C9" s="238">
        <f>AVERAGEIFS('Maturity Model'!G:G,'Maturity Model'!D:D,D9)</f>
        <v>1.35</v>
      </c>
      <c r="D9" s="122" t="s">
        <v>874</v>
      </c>
    </row>
    <row r="10" spans="3:5" x14ac:dyDescent="0.3">
      <c r="C10" s="238">
        <f>AVERAGEIFS('Maturity Model'!G:G,'Maturity Model'!D:D,D10)</f>
        <v>1.3333333333333333</v>
      </c>
      <c r="D10" s="122" t="s">
        <v>1342</v>
      </c>
      <c r="E10" s="239" t="s">
        <v>1358</v>
      </c>
    </row>
    <row r="11" spans="3:5" x14ac:dyDescent="0.3">
      <c r="C11" s="238">
        <f>AVERAGEIFS('Maturity Model'!G:G,'Maturity Model'!D:D,D11)</f>
        <v>1.9</v>
      </c>
      <c r="D11" s="122" t="s">
        <v>875</v>
      </c>
      <c r="E11" s="240" t="s">
        <v>1362</v>
      </c>
    </row>
    <row r="12" spans="3:5" x14ac:dyDescent="0.3">
      <c r="C12" s="238">
        <f>AVERAGEIFS('Maturity Model'!G:G,'Maturity Model'!D:D,D12)</f>
        <v>1.9090909090909092</v>
      </c>
      <c r="D12" s="122" t="s">
        <v>876</v>
      </c>
      <c r="E12" s="240" t="s">
        <v>1363</v>
      </c>
    </row>
    <row r="13" spans="3:5" x14ac:dyDescent="0.3">
      <c r="C13" s="238">
        <f>AVERAGEIFS('Maturity Model'!G:G,'Maturity Model'!D:D,D13)</f>
        <v>1.6875</v>
      </c>
      <c r="D13" s="122" t="s">
        <v>877</v>
      </c>
      <c r="E13" s="240" t="s">
        <v>1364</v>
      </c>
    </row>
    <row r="14" spans="3:5" x14ac:dyDescent="0.3">
      <c r="C14" s="241">
        <f>+'Maturity Model'!F29</f>
        <v>53.26199494949504</v>
      </c>
      <c r="D14" s="242" t="s">
        <v>1383</v>
      </c>
      <c r="E14" s="240" t="s">
        <v>1365</v>
      </c>
    </row>
    <row r="16" spans="3:5" x14ac:dyDescent="0.3">
      <c r="C16" s="243" t="s">
        <v>1354</v>
      </c>
      <c r="D16" s="243" t="s">
        <v>1376</v>
      </c>
      <c r="E16" s="243" t="s">
        <v>1370</v>
      </c>
    </row>
    <row r="17" spans="3:5" ht="65" x14ac:dyDescent="0.3">
      <c r="C17" s="244" t="str">
        <f t="array" ref="C17">IFERROR(INDEX('Maturity Model'!D$33:D$122,_xlfn.AGGREGATE(15,6,(ROW('Maturity Model'!E$33:E$122)-ROW('Maturity Model'!E$32))/('Maturity Model'!$G$33:$G$122=0),ROWS('Heat Map Output'!D$17:D17))),"")</f>
        <v>Sustainable and Responsible Investment Policies</v>
      </c>
      <c r="D17" s="245" t="str">
        <f t="array" ref="D17">IFERROR(INDEX('Maturity Model'!E$33:E$122,_xlfn.AGGREGATE(15,6,(ROW('Maturity Model'!E$33:E$122)-ROW('Maturity Model'!E$32))/('Maturity Model'!$G$33:$G$122=0),ROWS('Heat Map Output'!D$17:D17))),"")</f>
        <v>[ISP 1, PE 1] Do you have a responsible investment policy? What is the quality of the policy?
If yes, provide a copy or a link if publicly available, state when it was implemented, whether it has been fully implemented, what the process for reviewing and updating it is, and describe any changes you have recently made or plan to make. If you do not have a responsible investment policy, explain why not.</v>
      </c>
      <c r="E17" s="245" t="str">
        <f>IFERROR(INDEX('Maturity Model'!F$33:F$122,_xlfn.AGGREGATE(15,6,(ROW('Maturity Model'!F$33:F$122)-ROW('Maturity Model'!F$32))/('Maturity Model'!$G$33:$G$122=0),ROWS('Heat Map Output'!E$17:E17))),"")</f>
        <v>Please provide any such responsible investment policy</v>
      </c>
    </row>
    <row r="18" spans="3:5" ht="26" x14ac:dyDescent="0.3">
      <c r="C18" s="244" t="str">
        <f t="array" ref="C18">IFERROR(INDEX('Maturity Model'!D$33:D$122,_xlfn.AGGREGATE(15,6,(ROW('Maturity Model'!E$33:E$122)-ROW('Maturity Model'!E$32))/('Maturity Model'!$G$33:$G$122=0),ROWS('Heat Map Output'!D$17:D18))),"")</f>
        <v>Sustainable and Responsible Investment Policies</v>
      </c>
      <c r="D18" s="245" t="str">
        <f t="array" ref="D18">IFERROR(INDEX('Maturity Model'!E$33:E$122,_xlfn.AGGREGATE(15,6,(ROW('Maturity Model'!E$33:E$122)-ROW('Maturity Model'!E$32))/('Maturity Model'!$G$33:$G$122=0),ROWS('Heat Map Output'!D$17:D18))),"")</f>
        <v>Fundraising – Establishing your ESG commitments within fund documentation</v>
      </c>
      <c r="E18" s="245" t="str">
        <f>IFERROR(INDEX('Maturity Model'!F$33:F$122,_xlfn.AGGREGATE(15,6,(ROW('Maturity Model'!F$33:F$122)-ROW('Maturity Model'!F$32))/('Maturity Model'!$G$33:$G$122=0),ROWS('Heat Map Output'!E$17:E18))),"")</f>
        <v>Documentation of mandate showing ESG commitments (quantifiable)</v>
      </c>
    </row>
    <row r="19" spans="3:5" ht="78" x14ac:dyDescent="0.3">
      <c r="C19" s="244" t="str">
        <f t="array" ref="C19">IFERROR(INDEX('Maturity Model'!D$33:D$122,_xlfn.AGGREGATE(15,6,(ROW('Maturity Model'!E$33:E$122)-ROW('Maturity Model'!E$32))/('Maturity Model'!$G$33:$G$122=0),ROWS('Heat Map Output'!D$17:D19))),"")</f>
        <v>Sustainable and Responsible Investment Policies</v>
      </c>
      <c r="D19" s="245" t="str">
        <f t="array" ref="D19">IFERROR(INDEX('Maturity Model'!E$33:E$122,_xlfn.AGGREGATE(15,6,(ROW('Maturity Model'!E$33:E$122)-ROW('Maturity Model'!E$32))/('Maturity Model'!$G$33:$G$122=0),ROWS('Heat Map Output'!D$17:D19))),"")</f>
        <v>[PE 2] What formal ESG commitments have you made or do you plan to make in the Limited Partnership Agreement (LPA), side-letters, or other constitutive fund documents?
Describe any formal ESG commitments you have made or plan to make related to this fundraise. Please also share sections of your PPM or other marketing materials relevant to ESG commitments (as referenced in Appendix A).</v>
      </c>
      <c r="E19" s="245" t="str">
        <f>IFERROR(INDEX('Maturity Model'!F$33:F$122,_xlfn.AGGREGATE(15,6,(ROW('Maturity Model'!F$33:F$122)-ROW('Maturity Model'!F$32))/('Maturity Model'!$G$33:$G$122=0),ROWS('Heat Map Output'!E$17:E19))),"")</f>
        <v>Documentation of ESG commitments and corresponding quantifiable data if applicable</v>
      </c>
    </row>
    <row r="20" spans="3:5" ht="26" x14ac:dyDescent="0.3">
      <c r="C20" s="244" t="str">
        <f t="array" ref="C20">IFERROR(INDEX('Maturity Model'!D$33:D$122,_xlfn.AGGREGATE(15,6,(ROW('Maturity Model'!E$33:E$122)-ROW('Maturity Model'!E$32))/('Maturity Model'!$G$33:$G$122=0),ROWS('Heat Map Output'!D$17:D20))),"")</f>
        <v>Sustainable and Responsible Investment Policies</v>
      </c>
      <c r="D20" s="245" t="str">
        <f t="array" ref="D20">IFERROR(INDEX('Maturity Model'!E$33:E$122,_xlfn.AGGREGATE(15,6,(ROW('Maturity Model'!E$33:E$122)-ROW('Maturity Model'!E$32))/('Maturity Model'!$G$33:$G$122=0),ROWS('Heat Map Output'!D$17:D20))),"")</f>
        <v>Pre-investment – Understanding how you identify material ESG risks and opportunities in your investments</v>
      </c>
      <c r="E20" s="245" t="str">
        <f>IFERROR(INDEX('Maturity Model'!F$33:F$122,_xlfn.AGGREGATE(15,6,(ROW('Maturity Model'!F$33:F$122)-ROW('Maturity Model'!F$32))/('Maturity Model'!$G$33:$G$122=0),ROWS('Heat Map Output'!E$17:E20))),"")</f>
        <v>Copy of IC deck with quantifiable metrics associated with ESG goals in screening process</v>
      </c>
    </row>
    <row r="21" spans="3:5" ht="130" x14ac:dyDescent="0.3">
      <c r="C21" s="244" t="str">
        <f t="array" ref="C21">IFERROR(INDEX('Maturity Model'!D$33:D$122,_xlfn.AGGREGATE(15,6,(ROW('Maturity Model'!E$33:E$122)-ROW('Maturity Model'!E$32))/('Maturity Model'!$G$33:$G$122=0),ROWS('Heat Map Output'!D$17:D21))),"")</f>
        <v>Sustainable and Responsible Investment Policies</v>
      </c>
      <c r="D21" s="245" t="str">
        <f t="array" ref="D21">IFERROR(INDEX('Maturity Model'!E$33:E$122,_xlfn.AGGREGATE(15,6,(ROW('Maturity Model'!E$33:E$122)-ROW('Maturity Model'!E$32))/('Maturity Model'!$G$33:$G$122=0),ROWS('Heat Map Output'!D$17:D21))),"")</f>
        <v>How do you conduct (i) ESG materiality analysis for potential investments and (ii) due diligence on potentially material ESG risks and opportunities?
 (i) Explain your process, give two to three examples of ESG risks and opportunities identified during screening as material to portfolio companies in your most recent fund, and disclose any tools, standards and data you use to determine which ESG risks and opportunities are material. 
 (ii) Please illustrate your ESG due diligence process using one to two examples from a recent fund.
 [ISP 33, 33.1, 34] In addition, please include any relevant discussion around which frameworks and tools you use in due diligence to identify and assess climate transition and physical/adaptation risks and opportunities, including the use of scenario analysis.</v>
      </c>
      <c r="E21" s="245" t="str">
        <f>IFERROR(INDEX('Maturity Model'!F$33:F$122,_xlfn.AGGREGATE(15,6,(ROW('Maturity Model'!F$33:F$122)-ROW('Maturity Model'!F$32))/('Maturity Model'!$G$33:$G$122=0),ROWS('Heat Map Output'!E$17:E21))),"")</f>
        <v>Detailed quantitative and qualitative response + list of any external consultants and their relevance to the identification of red flags and other analyses during due diligence. List of any applicable frameworks and tools internal ot the business.</v>
      </c>
    </row>
    <row r="22" spans="3:5" ht="39" x14ac:dyDescent="0.3">
      <c r="C22" s="244" t="str">
        <f t="array" ref="C22">IFERROR(INDEX('Maturity Model'!D$33:D$122,_xlfn.AGGREGATE(15,6,(ROW('Maturity Model'!E$33:E$122)-ROW('Maturity Model'!E$32))/('Maturity Model'!$G$33:$G$122=0),ROWS('Heat Map Output'!D$17:D22))),"")</f>
        <v>Sustainable and Responsible Investment Policies</v>
      </c>
      <c r="D22" s="245" t="str">
        <f t="array" ref="D22">IFERROR(INDEX('Maturity Model'!E$33:E$122,_xlfn.AGGREGATE(15,6,(ROW('Maturity Model'!E$33:E$122)-ROW('Maturity Model'!E$32))/('Maturity Model'!$G$33:$G$122=0),ROWS('Heat Map Output'!D$17:D22))),"")</f>
        <v>How are ESG risks and opportunities reported to, considered, and documented by the ultimate decision making body, such as the investment committee?
 Describe the process you have in place and illustrate this with a recent fund example.</v>
      </c>
      <c r="E22" s="245" t="str">
        <f>IFERROR(INDEX('Maturity Model'!F$33:F$122,_xlfn.AGGREGATE(15,6,(ROW('Maturity Model'!F$33:F$122)-ROW('Maturity Model'!F$32))/('Maturity Model'!$G$33:$G$122=0),ROWS('Heat Map Output'!E$17:E22))),"")</f>
        <v>Quantifiable analysis presented in IC materials</v>
      </c>
    </row>
    <row r="23" spans="3:5" ht="65" x14ac:dyDescent="0.3">
      <c r="C23" s="244" t="str">
        <f t="array" ref="C23">IFERROR(INDEX('Maturity Model'!D$33:D$122,_xlfn.AGGREGATE(15,6,(ROW('Maturity Model'!E$33:E$122)-ROW('Maturity Model'!E$32))/('Maturity Model'!$G$33:$G$122=0),ROWS('Heat Map Output'!D$17:D23))),"")</f>
        <v>Societal Impact</v>
      </c>
      <c r="D23" s="245" t="str">
        <f t="array" ref="D23">IFERROR(INDEX('Maturity Model'!E$33:E$122,_xlfn.AGGREGATE(15,6,(ROW('Maturity Model'!E$33:E$122)-ROW('Maturity Model'!E$32))/('Maturity Model'!$G$33:$G$122=0),ROWS('Heat Map Output'!D$17:D23))),"")</f>
        <v>[PE 12, 12.1] How do you ensure that adequate ESG-related competence and resources exist at the portfolio company level?
 Describe one or two initiatives taken as part of your ESG competence-building efforts in prior funds, and indicate which function, position, or role is generally given ESG responsibilities at portfolio companies.</v>
      </c>
      <c r="E23" s="245" t="str">
        <f>IFERROR(INDEX('Maturity Model'!F$33:F$122,_xlfn.AGGREGATE(15,6,(ROW('Maturity Model'!F$33:F$122)-ROW('Maturity Model'!F$32))/('Maturity Model'!$G$33:$G$122=0),ROWS('Heat Map Output'!E$17:E23))),"")</f>
        <v>Number and role of ESG-competent staff at portfolio companies on average; type of ESG consulting resources provided</v>
      </c>
    </row>
    <row r="24" spans="3:5" ht="65" x14ac:dyDescent="0.3">
      <c r="C24" s="244" t="str">
        <f t="array" ref="C24">IFERROR(INDEX('Maturity Model'!D$33:D$122,_xlfn.AGGREGATE(15,6,(ROW('Maturity Model'!E$33:E$122)-ROW('Maturity Model'!E$32))/('Maturity Model'!$G$33:$G$122=0),ROWS('Heat Map Output'!D$17:D24))),"")</f>
        <v>Strategy and Innovation</v>
      </c>
      <c r="D24" s="245" t="str">
        <f t="array" ref="D24">IFERROR(INDEX('Maturity Model'!E$33:E$122,_xlfn.AGGREGATE(15,6,(ROW('Maturity Model'!E$33:E$122)-ROW('Maturity Model'!E$32))/('Maturity Model'!$G$33:$G$122=0),ROWS('Heat Map Output'!D$17:D24))),"")</f>
        <v>[PE 7, 8, 8.1] How do you use the identified ESG KPIs?
 Please indicate if you set targets for them or benchmark performance against comparable companies. If so, how do you do this, and how do you support portfolio companies to meet the targets?
 [ISP 37, 37.1] In addition, please include a discussion of KPIs related to climate change risks and opportunities.</v>
      </c>
      <c r="E24" s="245" t="str">
        <f>IFERROR(INDEX('Maturity Model'!F$33:F$122,_xlfn.AGGREGATE(15,6,(ROW('Maturity Model'!F$33:F$122)-ROW('Maturity Model'!F$32))/('Maturity Model'!$G$33:$G$122=0),ROWS('Heat Map Output'!E$17:E24))),"")</f>
        <v>KPI benchmarking
Written description of translation of identified KPIs into workplans</v>
      </c>
    </row>
    <row r="25" spans="3:5" ht="78" x14ac:dyDescent="0.3">
      <c r="C25" s="244" t="str">
        <f t="array" ref="C25">IFERROR(INDEX('Maturity Model'!D$33:D$122,_xlfn.AGGREGATE(15,6,(ROW('Maturity Model'!E$33:E$122)-ROW('Maturity Model'!E$32))/('Maturity Model'!$G$33:$G$122=0),ROWS('Heat Map Output'!D$17:D25))),"")</f>
        <v>Sustainable and Responsible Investment Policies</v>
      </c>
      <c r="D25" s="245" t="str">
        <f t="array" ref="D25">IFERROR(INDEX('Maturity Model'!E$33:E$122,_xlfn.AGGREGATE(15,6,(ROW('Maturity Model'!E$33:E$122)-ROW('Maturity Model'!E$32))/('Maturity Model'!$G$33:$G$122=0),ROWS('Heat Map Output'!D$17:D25))),"")</f>
        <v>[PE 14] How do you report and evidence progress on ESG performance, including data and targets, to Limited Partners?
 Provide samples of ESG-related disclosures from an earlier fund. If past disclosures are not available, please state whether you would consider introducing ESG-related disclosures for your next fund.
 [ISP 38, 38.1, 39, 39.1] In addition, please include a discussion relevant to climate change risk metrics and targets.</v>
      </c>
      <c r="E25" s="245" t="str">
        <f>IFERROR(INDEX('Maturity Model'!F$33:F$122,_xlfn.AGGREGATE(15,6,(ROW('Maturity Model'!F$33:F$122)-ROW('Maturity Model'!F$32))/('Maturity Model'!$G$33:$G$122=0),ROWS('Heat Map Output'!E$17:E25))),"")</f>
        <v>Examples of reporting to LPs</v>
      </c>
    </row>
    <row r="26" spans="3:5" ht="312" x14ac:dyDescent="0.3">
      <c r="C26" s="244" t="str">
        <f t="array" ref="C26">IFERROR(INDEX('Maturity Model'!D$33:D$122,_xlfn.AGGREGATE(15,6,(ROW('Maturity Model'!E$33:E$122)-ROW('Maturity Model'!E$32))/('Maturity Model'!$G$33:$G$122=0),ROWS('Heat Map Output'!D$17:D26))),"")</f>
        <v>Societal Impact</v>
      </c>
      <c r="D26" s="245" t="str">
        <f t="array" ref="D26">IFERROR(INDEX('Maturity Model'!E$33:E$122,_xlfn.AGGREGATE(15,6,(ROW('Maturity Model'!E$33:E$122)-ROW('Maturity Model'!E$32))/('Maturity Model'!$G$33:$G$122=0),ROWS('Heat Map Output'!D$17:D26))),"")</f>
        <v>Describe any climate commitments or targets your firm has made or actions your firm employs, to assess and address climate-related risks and opportunities not otherwise covered in this document. 
 Describe any climate-/emissions-related KPIs and targets you have set with your portfolio companies or committed to as a firm. 
 Ensure that, if relevant, you have responded to the guidance on climate-related risks and opportunities above in questions 19.1.2, 19.1.3, 19.3.1, 19.3.2, 19.4.3, 19.4.4, 19.4.5, 19.4.6 and 19.5.1, and add any further discussion that might be relevant here. If you have not disclosed any climate-related information, please explain why not.</v>
      </c>
      <c r="E26" s="245" t="str">
        <f>IFERROR(INDEX('Maturity Model'!F$33:F$122,_xlfn.AGGREGATE(15,6,(ROW('Maturity Model'!F$33:F$122)-ROW('Maturity Model'!F$32))/('Maturity Model'!$G$33:$G$122=0),ROWS('Heat Map Output'!E$17:E26))),"")</f>
        <v xml:space="preserve">Written description of climate or emissions related KPIs
Direct emissions due to owned, controlled sources accounted for using GHG Protocol; 
  GPs should submit data relating to the entire portfolio company and make no adjustments for equity or ownership stake.
The scope of energy consumption includes only energy directly consumed by the entity during the reporting period.
 The scope of energy consumption includes energy from all sources, including energy purchased from sources external to the entity and energy produced by the entity itself (self-generated). For example, direct fuel usage, purchased electricity, and heating, cooling, and steam energy are all included within the scope of energy consumption.
Total renewable energy consumed from: geothermal, solar, sustainably sourced biomass (including biogas), hydropower and wind energy sources. Accounting should follow best practices outlined in RE100 and GHG Protocol Scope 2 Guidance.
</v>
      </c>
    </row>
    <row r="27" spans="3:5" x14ac:dyDescent="0.3">
      <c r="C27" s="244" t="str">
        <f t="array" ref="C27">IFERROR(INDEX('Maturity Model'!D$33:D$122,_xlfn.AGGREGATE(15,6,(ROW('Maturity Model'!E$33:E$122)-ROW('Maturity Model'!E$32))/('Maturity Model'!$G$33:$G$122=0),ROWS('Heat Map Output'!D$17:D27))),"")</f>
        <v>Management and Human Capital</v>
      </c>
      <c r="D27" s="245" t="str">
        <f t="array" ref="D27">IFERROR(INDEX('Maturity Model'!E$33:E$122,_xlfn.AGGREGATE(15,6,(ROW('Maturity Model'!E$33:E$122)-ROW('Maturity Model'!E$32))/('Maturity Model'!$G$33:$G$122=0),ROWS('Heat Map Output'!D$17:D27))),"")</f>
        <v>Is the Firm[2] a Diversity in Action signatory?</v>
      </c>
      <c r="E27" s="245" t="str">
        <f>IFERROR(INDEX('Maturity Model'!F$33:F$122,_xlfn.AGGREGATE(15,6,(ROW('Maturity Model'!F$33:F$122)-ROW('Maturity Model'!F$32))/('Maturity Model'!$G$33:$G$122=0),ROWS('Heat Map Output'!E$17:E27))),"")</f>
        <v>Provide Diversity in Action signatory response</v>
      </c>
    </row>
    <row r="28" spans="3:5" ht="26" x14ac:dyDescent="0.3">
      <c r="C28" s="244" t="str">
        <f t="array" ref="C28">IFERROR(INDEX('Maturity Model'!D$33:D$122,_xlfn.AGGREGATE(15,6,(ROW('Maturity Model'!E$33:E$122)-ROW('Maturity Model'!E$32))/('Maturity Model'!$G$33:$G$122=0),ROWS('Heat Map Output'!D$17:D28))),"")</f>
        <v>Management and Human Capital</v>
      </c>
      <c r="D28" s="245" t="str">
        <f t="array" ref="D28">IFERROR(INDEX('Maturity Model'!E$33:E$122,_xlfn.AGGREGATE(15,6,(ROW('Maturity Model'!E$33:E$122)-ROW('Maturity Model'!E$32))/('Maturity Model'!$G$33:$G$122=0),ROWS('Heat Map Output'!D$17:D28))),"")</f>
        <v>If ‘No’ to 20.3, indicate if the Firm will begin tracking/providing this information within the next 12-18 months.</v>
      </c>
      <c r="E28" s="245" t="str">
        <f>IFERROR(INDEX('Maturity Model'!F$33:F$122,_xlfn.AGGREGATE(15,6,(ROW('Maturity Model'!F$33:F$122)-ROW('Maturity Model'!F$32))/('Maturity Model'!$G$33:$G$122=0),ROWS('Heat Map Output'!E$17:E28))),"")</f>
        <v>Indication of plans to begin tracking diversity metrics</v>
      </c>
    </row>
    <row r="29" spans="3:5" ht="26" x14ac:dyDescent="0.3">
      <c r="C29" s="244" t="str">
        <f t="array" ref="C29">IFERROR(INDEX('Maturity Model'!D$33:D$122,_xlfn.AGGREGATE(15,6,(ROW('Maturity Model'!E$33:E$122)-ROW('Maturity Model'!E$32))/('Maturity Model'!$G$33:$G$122=0),ROWS('Heat Map Output'!D$17:D29))),"")</f>
        <v>Management and Human Capital</v>
      </c>
      <c r="D29" s="245" t="str">
        <f t="array" ref="D29">IFERROR(INDEX('Maturity Model'!E$33:E$122,_xlfn.AGGREGATE(15,6,(ROW('Maturity Model'!E$33:E$122)-ROW('Maturity Model'!E$32))/('Maturity Model'!$G$33:$G$122=0),ROWS('Heat Map Output'!D$17:D29))),"")</f>
        <v>Employee Engagement Survey(s)</v>
      </c>
      <c r="E29" s="245" t="str">
        <f>IFERROR(INDEX('Maturity Model'!F$33:F$122,_xlfn.AGGREGATE(15,6,(ROW('Maturity Model'!F$33:F$122)-ROW('Maturity Model'!F$32))/('Maturity Model'!$G$33:$G$122=0),ROWS('Heat Map Output'!E$17:E29))),"")</f>
        <v>Does this currently exist or will it within the next 12-18 months; same for portfolio companies</v>
      </c>
    </row>
    <row r="30" spans="3:5" ht="143" x14ac:dyDescent="0.3">
      <c r="C30" s="244" t="str">
        <f t="array" ref="C30">IFERROR(INDEX('Maturity Model'!D$33:D$122,_xlfn.AGGREGATE(15,6,(ROW('Maturity Model'!E$33:E$122)-ROW('Maturity Model'!E$32))/('Maturity Model'!$G$33:$G$122=0),ROWS('Heat Map Output'!D$17:D30))),"")</f>
        <v>Management and Human Capital</v>
      </c>
      <c r="D30" s="245" t="str">
        <f t="array" ref="D30">IFERROR(INDEX('Maturity Model'!E$33:E$122,_xlfn.AGGREGATE(15,6,(ROW('Maturity Model'!E$33:E$122)-ROW('Maturity Model'!E$32))/('Maturity Model'!$G$33:$G$122=0),ROWS('Heat Map Output'!D$17:D30))),"")</f>
        <v>Describe how the Firm has identified and addressed any bias in the hiring process that serves to widen the applicant pool beyond traditional sources. Indicate any specific targets or objectives (e.g., minimum diversity in the candidate pool or final slate) applied to search conducted internally or those executed by external search firms.</v>
      </c>
      <c r="E30" s="245" t="str">
        <f>IFERROR(INDEX('Maturity Model'!F$33:F$122,_xlfn.AGGREGATE(15,6,(ROW('Maturity Model'!F$33:F$122)-ROW('Maturity Model'!F$32))/('Maturity Model'!$G$33:$G$122=0),ROWS('Heat Map Output'!E$17:E30))),"")</f>
        <v>Description of actions taken to address bias
Any metrics to compare pre and post
Number of people in C-suite positions at end of Calendar Year (CEO and any senior executives reporting directly to the CEO, e.g. CFO, COO, CAO, etc. as defined in ILPA’s Diversity Metrics Template)
Number of women in C-suite positions at end of Calendar Year (For US, and other countries where legally accepted, women defined as female-identifying individuals, not exclusively cisgender individuals)</v>
      </c>
    </row>
    <row r="31" spans="3:5" ht="39" x14ac:dyDescent="0.3">
      <c r="C31" s="244" t="str">
        <f t="array" ref="C31">IFERROR(INDEX('Maturity Model'!D$33:D$122,_xlfn.AGGREGATE(15,6,(ROW('Maturity Model'!E$33:E$122)-ROW('Maturity Model'!E$32))/('Maturity Model'!$G$33:$G$122=0),ROWS('Heat Map Output'!D$17:D31))),"")</f>
        <v>Management and Human Capital</v>
      </c>
      <c r="D31" s="245" t="str">
        <f t="array" ref="D31">IFERROR(INDEX('Maturity Model'!E$33:E$122,_xlfn.AGGREGATE(15,6,(ROW('Maturity Model'!E$33:E$122)-ROW('Maturity Model'!E$32))/('Maturity Model'!$G$33:$G$122=0),ROWS('Heat Map Output'!D$17:D31))),"")</f>
        <v>Provide insight into policies and coverage that promote inclusion, equity and a diverse workforce within the Firm, such as flexible work policies, emergency back-up child/elder care services and healthcare coverage (e.g., gender confirmation surgery, IVF coverage, donor egg coverage).</v>
      </c>
      <c r="E31" s="245" t="str">
        <f>IFERROR(INDEX('Maturity Model'!F$33:F$122,_xlfn.AGGREGATE(15,6,(ROW('Maturity Model'!F$33:F$122)-ROW('Maturity Model'!F$32))/('Maturity Model'!$G$33:$G$122=0),ROWS('Heat Map Output'!E$17:E31))),"")</f>
        <v>Provide any such policies</v>
      </c>
    </row>
    <row r="32" spans="3:5" ht="247" x14ac:dyDescent="0.3">
      <c r="C32" s="244" t="str">
        <f t="array" ref="C32">IFERROR(INDEX('Maturity Model'!D$33:D$122,_xlfn.AGGREGATE(15,6,(ROW('Maturity Model'!E$33:E$122)-ROW('Maturity Model'!E$32))/('Maturity Model'!$G$33:$G$122=0),ROWS('Heat Map Output'!D$17:D32))),"")</f>
        <v>Management and Human Capital</v>
      </c>
      <c r="D32" s="245" t="str">
        <f t="array" ref="D32">IFERROR(INDEX('Maturity Model'!E$33:E$122,_xlfn.AGGREGATE(15,6,(ROW('Maturity Model'!E$33:E$122)-ROW('Maturity Model'!E$32))/('Maturity Model'!$G$33:$G$122=0),ROWS('Heat Map Output'!D$17:D32))),"")</f>
        <v>Describe any formal commitments the Firm has made to promote and enhance diversity within the Board of Directors and Senior Management at its portfolio companies. Identify any diversity targets the Firm has set for the Boards of Directors at its portfolio companies and any policies or practices implemented in support of achieving those targets. Provide context into how Firm uses board seats to further diversity objectives at underlying portfolio companies.</v>
      </c>
      <c r="E32" s="245" t="str">
        <f>IFERROR(INDEX('Maturity Model'!F$33:F$122,_xlfn.AGGREGATE(15,6,(ROW('Maturity Model'!F$33:F$122)-ROW('Maturity Model'!F$32))/('Maturity Model'!$G$33:$G$122=0),ROWS('Heat Map Output'!E$17:E32))),"")</f>
        <v>Any formal commitments and quantifiable diversity targets
Number of people on board of directors at end of Calendar Year (Board defined as the member-elected top governing body of the company, often referred to as: executive committee, management committee, or the council) 
Number of people on board of directors at end of Calendar Year (Board defined as the member-elected top governing body of the company, often referred to as: executive committee, management committee, or the council)
Number of people self-identified as LGBTQ on board of directors at end of Calendar Year
Number of people self-identified as belonging to an under-represented group (i.e. belonging to an ethnic minority within a given country’s context).</v>
      </c>
    </row>
    <row r="33" spans="3:5" ht="26" x14ac:dyDescent="0.3">
      <c r="C33" s="244" t="str">
        <f t="array" ref="C33">IFERROR(INDEX('Maturity Model'!D$33:D$122,_xlfn.AGGREGATE(15,6,(ROW('Maturity Model'!E$33:E$122)-ROW('Maturity Model'!E$32))/('Maturity Model'!$G$33:$G$122=0),ROWS('Heat Map Output'!D$17:D33))),"")</f>
        <v>Fund Management</v>
      </c>
      <c r="D33" s="245" t="str">
        <f t="array" ref="D33">IFERROR(INDEX('Maturity Model'!E$33:E$122,_xlfn.AGGREGATE(15,6,(ROW('Maturity Model'!E$33:E$122)-ROW('Maturity Model'!E$32))/('Maturity Model'!$G$33:$G$122=0),ROWS('Heat Map Output'!D$17:D33))),"")</f>
        <v>Describe how fees (including transaction and management fees) and carried interest (if any) have been charged in predecessor funds co-investments over the last 10 years.</v>
      </c>
      <c r="E33" s="245" t="str">
        <f>IFERROR(INDEX('Maturity Model'!F$33:F$122,_xlfn.AGGREGATE(15,6,(ROW('Maturity Model'!F$33:F$122)-ROW('Maturity Model'!F$32))/('Maturity Model'!$G$33:$G$122=0),ROWS('Heat Map Output'!E$17:E33))),"")</f>
        <v>Description of how fees and carry have been charged in predecessor funds</v>
      </c>
    </row>
    <row r="34" spans="3:5" x14ac:dyDescent="0.3">
      <c r="C34" s="244" t="str">
        <f t="array" ref="C34">IFERROR(INDEX('Maturity Model'!D$33:D$122,_xlfn.AGGREGATE(15,6,(ROW('Maturity Model'!E$33:E$122)-ROW('Maturity Model'!E$32))/('Maturity Model'!$G$33:$G$122=0),ROWS('Heat Map Output'!D$17:D34))),"")</f>
        <v>Societal Impact</v>
      </c>
      <c r="D34" s="245" t="str">
        <f t="array" ref="D34">IFERROR(INDEX('Maturity Model'!E$33:E$122,_xlfn.AGGREGATE(15,6,(ROW('Maturity Model'!E$33:E$122)-ROW('Maturity Model'!E$32))/('Maturity Model'!$G$33:$G$122=0),ROWS('Heat Map Output'!D$17:D34))),"")</f>
        <v>How do you take into account climate-related impacts in your business travel decisions?</v>
      </c>
      <c r="E34" s="245" t="str">
        <f>IFERROR(INDEX('Maturity Model'!F$33:F$122,_xlfn.AGGREGATE(15,6,(ROW('Maturity Model'!F$33:F$122)-ROW('Maturity Model'!F$32))/('Maturity Model'!$G$33:$G$122=0),ROWS('Heat Map Output'!E$17:E34))),"")</f>
        <v>Description of actions taken</v>
      </c>
    </row>
    <row r="35" spans="3:5" x14ac:dyDescent="0.3">
      <c r="C35" s="244" t="str">
        <f t="array" ref="C35">IFERROR(INDEX('Maturity Model'!D$33:D$122,_xlfn.AGGREGATE(15,6,(ROW('Maturity Model'!E$33:E$122)-ROW('Maturity Model'!E$32))/('Maturity Model'!$G$33:$G$122=0),ROWS('Heat Map Output'!D$17:D35))),"")</f>
        <v>Strategy and Innovation</v>
      </c>
      <c r="D35" s="245" t="str">
        <f t="array" ref="D35">IFERROR(INDEX('Maturity Model'!E$33:E$122,_xlfn.AGGREGATE(15,6,(ROW('Maturity Model'!E$33:E$122)-ROW('Maturity Model'!E$32))/('Maturity Model'!$G$33:$G$122=0),ROWS('Heat Map Output'!D$17:D35))),"")</f>
        <v>Please discuss capital allocation strategies throughout your investment processes</v>
      </c>
      <c r="E35" s="245" t="str">
        <f>IFERROR(INDEX('Maturity Model'!F$33:F$122,_xlfn.AGGREGATE(15,6,(ROW('Maturity Model'!F$33:F$122)-ROW('Maturity Model'!F$32))/('Maturity Model'!$G$33:$G$122=0),ROWS('Heat Map Output'!E$17:E35))),"")</f>
        <v>Provide response and any supporting materials</v>
      </c>
    </row>
    <row r="36" spans="3:5" x14ac:dyDescent="0.3">
      <c r="C36" s="244" t="str">
        <f t="array" ref="C36">IFERROR(INDEX('Maturity Model'!D$33:D$122,_xlfn.AGGREGATE(15,6,(ROW('Maturity Model'!E$33:E$122)-ROW('Maturity Model'!E$32))/('Maturity Model'!$G$33:$G$122=0),ROWS('Heat Map Output'!D$17:D36))),"")</f>
        <v/>
      </c>
      <c r="D36" s="245" t="str">
        <f t="array" ref="D36">IFERROR(INDEX('Maturity Model'!E$33:E$122,_xlfn.AGGREGATE(15,6,(ROW('Maturity Model'!E$33:E$122)-ROW('Maturity Model'!E$32))/('Maturity Model'!$G$33:$G$122=0),ROWS('Heat Map Output'!D$17:D36))),"")</f>
        <v/>
      </c>
      <c r="E36" s="245" t="str">
        <f>IFERROR(INDEX('Maturity Model'!F$33:F$122,_xlfn.AGGREGATE(15,6,(ROW('Maturity Model'!F$33:F$122)-ROW('Maturity Model'!F$32))/('Maturity Model'!$G$33:$G$122=0),ROWS('Heat Map Output'!E$17:E36))),"")</f>
        <v/>
      </c>
    </row>
    <row r="37" spans="3:5" x14ac:dyDescent="0.3">
      <c r="C37" s="244" t="str">
        <f t="array" ref="C37">IFERROR(INDEX('Maturity Model'!D$33:D$122,_xlfn.AGGREGATE(15,6,(ROW('Maturity Model'!E$33:E$122)-ROW('Maturity Model'!E$32))/('Maturity Model'!$G$33:$G$122=0),ROWS('Heat Map Output'!D$17:D37))),"")</f>
        <v/>
      </c>
      <c r="D37" s="245" t="str">
        <f t="array" ref="D37">IFERROR(INDEX('Maturity Model'!E$33:E$122,_xlfn.AGGREGATE(15,6,(ROW('Maturity Model'!E$33:E$122)-ROW('Maturity Model'!E$32))/('Maturity Model'!$G$33:$G$122=0),ROWS('Heat Map Output'!D$17:D37))),"")</f>
        <v/>
      </c>
      <c r="E37" s="245" t="str">
        <f>IFERROR(INDEX('Maturity Model'!F$33:F$122,_xlfn.AGGREGATE(15,6,(ROW('Maturity Model'!F$33:F$122)-ROW('Maturity Model'!F$32))/('Maturity Model'!$G$33:$G$122=0),ROWS('Heat Map Output'!E$17:E37))),"")</f>
        <v/>
      </c>
    </row>
    <row r="38" spans="3:5" x14ac:dyDescent="0.3">
      <c r="C38" s="244" t="str">
        <f t="array" ref="C38">IFERROR(INDEX('Maturity Model'!D$33:D$122,_xlfn.AGGREGATE(15,6,(ROW('Maturity Model'!E$33:E$122)-ROW('Maturity Model'!E$32))/('Maturity Model'!$G$33:$G$122=0),ROWS('Heat Map Output'!D$17:D38))),"")</f>
        <v/>
      </c>
      <c r="D38" s="245" t="str">
        <f t="array" ref="D38">IFERROR(INDEX('Maturity Model'!E$33:E$122,_xlfn.AGGREGATE(15,6,(ROW('Maturity Model'!E$33:E$122)-ROW('Maturity Model'!E$32))/('Maturity Model'!$G$33:$G$122=0),ROWS('Heat Map Output'!D$17:D38))),"")</f>
        <v/>
      </c>
      <c r="E38" s="245" t="str">
        <f>IFERROR(INDEX('Maturity Model'!F$33:F$122,_xlfn.AGGREGATE(15,6,(ROW('Maturity Model'!F$33:F$122)-ROW('Maturity Model'!F$32))/('Maturity Model'!$G$33:$G$122=0),ROWS('Heat Map Output'!E$17:E38))),"")</f>
        <v/>
      </c>
    </row>
    <row r="39" spans="3:5" x14ac:dyDescent="0.3">
      <c r="C39" s="244" t="str">
        <f t="array" ref="C39">IFERROR(INDEX('Maturity Model'!D$33:D$122,_xlfn.AGGREGATE(15,6,(ROW('Maturity Model'!E$33:E$122)-ROW('Maturity Model'!E$32))/('Maturity Model'!$G$33:$G$122=0),ROWS('Heat Map Output'!D$17:D39))),"")</f>
        <v/>
      </c>
      <c r="D39" s="245" t="str">
        <f t="array" ref="D39">IFERROR(INDEX('Maturity Model'!E$33:E$122,_xlfn.AGGREGATE(15,6,(ROW('Maturity Model'!E$33:E$122)-ROW('Maturity Model'!E$32))/('Maturity Model'!$G$33:$G$122=0),ROWS('Heat Map Output'!D$17:D39))),"")</f>
        <v/>
      </c>
      <c r="E39" s="245" t="str">
        <f>IFERROR(INDEX('Maturity Model'!F$33:F$122,_xlfn.AGGREGATE(15,6,(ROW('Maturity Model'!F$33:F$122)-ROW('Maturity Model'!F$32))/('Maturity Model'!$G$33:$G$122=0),ROWS('Heat Map Output'!E$17:E39))),"")</f>
        <v/>
      </c>
    </row>
    <row r="40" spans="3:5" x14ac:dyDescent="0.3">
      <c r="C40" s="244" t="str">
        <f t="array" ref="C40">IFERROR(INDEX('Maturity Model'!D$33:D$122,_xlfn.AGGREGATE(15,6,(ROW('Maturity Model'!E$33:E$122)-ROW('Maturity Model'!E$32))/('Maturity Model'!$G$33:$G$122=0),ROWS('Heat Map Output'!D$17:D40))),"")</f>
        <v/>
      </c>
      <c r="D40" s="245" t="str">
        <f t="array" ref="D40">IFERROR(INDEX('Maturity Model'!E$33:E$122,_xlfn.AGGREGATE(15,6,(ROW('Maturity Model'!E$33:E$122)-ROW('Maturity Model'!E$32))/('Maturity Model'!$G$33:$G$122=0),ROWS('Heat Map Output'!D$17:D40))),"")</f>
        <v/>
      </c>
      <c r="E40" s="245" t="str">
        <f>IFERROR(INDEX('Maturity Model'!F$33:F$122,_xlfn.AGGREGATE(15,6,(ROW('Maturity Model'!F$33:F$122)-ROW('Maturity Model'!F$32))/('Maturity Model'!$G$33:$G$122=0),ROWS('Heat Map Output'!E$17:E40))),"")</f>
        <v/>
      </c>
    </row>
    <row r="41" spans="3:5" x14ac:dyDescent="0.3">
      <c r="C41" s="244" t="str">
        <f t="array" ref="C41">IFERROR(INDEX('Maturity Model'!D$33:D$122,_xlfn.AGGREGATE(15,6,(ROW('Maturity Model'!E$33:E$122)-ROW('Maturity Model'!E$32))/('Maturity Model'!$G$33:$G$122=0),ROWS('Heat Map Output'!D$17:D41))),"")</f>
        <v/>
      </c>
      <c r="D41" s="245" t="str">
        <f t="array" ref="D41">IFERROR(INDEX('Maturity Model'!E$33:E$122,_xlfn.AGGREGATE(15,6,(ROW('Maturity Model'!E$33:E$122)-ROW('Maturity Model'!E$32))/('Maturity Model'!$G$33:$G$122=0),ROWS('Heat Map Output'!D$17:D41))),"")</f>
        <v/>
      </c>
      <c r="E41" s="245" t="str">
        <f>IFERROR(INDEX('Maturity Model'!F$33:F$122,_xlfn.AGGREGATE(15,6,(ROW('Maturity Model'!F$33:F$122)-ROW('Maturity Model'!F$32))/('Maturity Model'!$G$33:$G$122=0),ROWS('Heat Map Output'!E$17:E41))),"")</f>
        <v/>
      </c>
    </row>
    <row r="42" spans="3:5" x14ac:dyDescent="0.3">
      <c r="C42" s="244" t="str">
        <f t="array" ref="C42">IFERROR(INDEX('Maturity Model'!D$33:D$122,_xlfn.AGGREGATE(15,6,(ROW('Maturity Model'!E$33:E$122)-ROW('Maturity Model'!E$32))/('Maturity Model'!$G$33:$G$122=0),ROWS('Heat Map Output'!D$17:D42))),"")</f>
        <v/>
      </c>
      <c r="D42" s="245" t="str">
        <f t="array" ref="D42">IFERROR(INDEX('Maturity Model'!E$33:E$122,_xlfn.AGGREGATE(15,6,(ROW('Maturity Model'!E$33:E$122)-ROW('Maturity Model'!E$32))/('Maturity Model'!$G$33:$G$122=0),ROWS('Heat Map Output'!D$17:D42))),"")</f>
        <v/>
      </c>
      <c r="E42" s="245" t="str">
        <f>IFERROR(INDEX('Maturity Model'!F$33:F$122,_xlfn.AGGREGATE(15,6,(ROW('Maturity Model'!F$33:F$122)-ROW('Maturity Model'!F$32))/('Maturity Model'!$G$33:$G$122=0),ROWS('Heat Map Output'!E$17:E42))),"")</f>
        <v/>
      </c>
    </row>
  </sheetData>
  <autoFilter ref="C16:D16" xr:uid="{AA846A72-E15B-42E1-A91B-791D71CE8FDE}"/>
  <conditionalFormatting sqref="C9:C13">
    <cfRule type="colorScale" priority="1">
      <colorScale>
        <cfvo type="min"/>
        <cfvo type="percentile" val="50"/>
        <cfvo type="max"/>
        <color rgb="FFF8696B"/>
        <color rgb="FFFFEB84"/>
        <color rgb="FF63BE7B"/>
      </colorScale>
    </cfRule>
  </conditionalFormatting>
  <pageMargins left="0.7" right="0.7" top="0.75" bottom="0.75" header="0.3" footer="0.3"/>
  <pageSetup scale="3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B9EC-0195-44E7-8011-7EAD7E4FEA7F}">
  <sheetPr>
    <tabColor theme="5" tint="0.79998168889431442"/>
  </sheetPr>
  <dimension ref="C3:D35"/>
  <sheetViews>
    <sheetView showGridLines="0" view="pageBreakPreview" zoomScale="175" zoomScaleNormal="100" zoomScaleSheetLayoutView="175" workbookViewId="0">
      <pane ySplit="9" topLeftCell="A10" activePane="bottomLeft" state="frozen"/>
      <selection activeCell="G16" sqref="G16"/>
      <selection pane="bottomLeft"/>
    </sheetView>
  </sheetViews>
  <sheetFormatPr defaultRowHeight="13" x14ac:dyDescent="0.3"/>
  <cols>
    <col min="1" max="2" width="2.6328125" style="110" customWidth="1"/>
    <col min="3" max="3" width="42.90625" style="110" bestFit="1" customWidth="1"/>
    <col min="4" max="4" width="88.81640625" style="110" customWidth="1"/>
    <col min="5" max="16384" width="8.7265625" style="110"/>
  </cols>
  <sheetData>
    <row r="3" spans="3:4" x14ac:dyDescent="0.3">
      <c r="C3" s="232" t="s">
        <v>1664</v>
      </c>
    </row>
    <row r="4" spans="3:4" x14ac:dyDescent="0.3">
      <c r="C4" s="232" t="s">
        <v>1373</v>
      </c>
    </row>
    <row r="5" spans="3:4" x14ac:dyDescent="0.3">
      <c r="C5" s="232"/>
    </row>
    <row r="6" spans="3:4" ht="37.75" customHeight="1" x14ac:dyDescent="0.3">
      <c r="C6" s="246" t="s">
        <v>1395</v>
      </c>
      <c r="D6" s="247"/>
    </row>
    <row r="7" spans="3:4" ht="12.5" customHeight="1" x14ac:dyDescent="0.3">
      <c r="C7" s="240" t="s">
        <v>1396</v>
      </c>
      <c r="D7" s="248"/>
    </row>
    <row r="9" spans="3:4" x14ac:dyDescent="0.3">
      <c r="C9" s="243" t="s">
        <v>5</v>
      </c>
      <c r="D9" s="243" t="s">
        <v>1366</v>
      </c>
    </row>
    <row r="10" spans="3:4" ht="52" x14ac:dyDescent="0.3">
      <c r="C10" s="245" t="str">
        <f>IFERROR(INDEX('Maturity Model'!D$33:D$122,_xlfn.AGGREGATE(15,6,(ROW('Maturity Model'!D$33:D$122)-ROW('Maturity Model'!D$32))/('Maturity Model'!$I$33:$I$122="Y"),ROWS('Critical Non Conformities'!C$10:C10))),"")</f>
        <v>Sustainable and Responsible Investment Policies</v>
      </c>
      <c r="D10" s="245" t="str">
        <f>IFERROR(INDEX('Maturity Model'!E$33:E$122,_xlfn.AGGREGATE(15,6,(ROW('Maturity Model'!E$33:E$122)-ROW('Maturity Model'!E$32))/('Maturity Model'!$I$33:$I$122="Y"),ROWS('Critical Non Conformities'!D$10:D10))),"")</f>
        <v>[ISP 1, PE 1] Do you have a responsible investment policy? What is the quality of the policy?
If yes, provide a copy or a link if publicly available, state when it was implemented, whether it has been fully implemented, what the process for reviewing and updating it is, and describe any changes you have recently made or plan to make. If you do not have a responsible investment policy, explain why not.</v>
      </c>
    </row>
    <row r="11" spans="3:4" x14ac:dyDescent="0.3">
      <c r="C11" s="245" t="str">
        <f>IFERROR(INDEX('Maturity Model'!D$33:D$122,_xlfn.AGGREGATE(15,6,(ROW('Maturity Model'!D$33:D$122)-ROW('Maturity Model'!D$32))/('Maturity Model'!$I$33:$I$122="Y"),ROWS('Critical Non Conformities'!C$10:C11))),"")</f>
        <v>Sustainable and Responsible Investment Policies</v>
      </c>
      <c r="D11" s="245" t="str">
        <f>IFERROR(INDEX('Maturity Model'!E$33:E$122,_xlfn.AGGREGATE(15,6,(ROW('Maturity Model'!E$33:E$122)-ROW('Maturity Model'!E$32))/('Maturity Model'!$I$33:$I$122="Y"),ROWS('Critical Non Conformities'!D$10:D11))),"")</f>
        <v>Fundraising – Establishing your ESG commitments within fund documentation</v>
      </c>
    </row>
    <row r="12" spans="3:4" x14ac:dyDescent="0.3">
      <c r="C12" s="245" t="str">
        <f>IFERROR(INDEX('Maturity Model'!D$33:D$122,_xlfn.AGGREGATE(15,6,(ROW('Maturity Model'!D$33:D$122)-ROW('Maturity Model'!D$32))/('Maturity Model'!$I$33:$I$122="Y"),ROWS('Critical Non Conformities'!C$10:C12))),"")</f>
        <v>Sustainable and Responsible Investment Policies</v>
      </c>
      <c r="D12" s="245" t="str">
        <f>IFERROR(INDEX('Maturity Model'!E$33:E$122,_xlfn.AGGREGATE(15,6,(ROW('Maturity Model'!E$33:E$122)-ROW('Maturity Model'!E$32))/('Maturity Model'!$I$33:$I$122="Y"),ROWS('Critical Non Conformities'!D$10:D12))),"")</f>
        <v>Pre-investment – Understanding how you identify material ESG risks and opportunities in your investments</v>
      </c>
    </row>
    <row r="13" spans="3:4" ht="78" x14ac:dyDescent="0.3">
      <c r="C13" s="245" t="str">
        <f>IFERROR(INDEX('Maturity Model'!D$33:D$122,_xlfn.AGGREGATE(15,6,(ROW('Maturity Model'!D$33:D$122)-ROW('Maturity Model'!D$32))/('Maturity Model'!$I$33:$I$122="Y"),ROWS('Critical Non Conformities'!C$10:C13))),"")</f>
        <v>Societal Impact</v>
      </c>
      <c r="D13" s="245" t="str">
        <f>IFERROR(INDEX('Maturity Model'!E$33:E$122,_xlfn.AGGREGATE(15,6,(ROW('Maturity Model'!E$33:E$122)-ROW('Maturity Model'!E$32))/('Maturity Model'!$I$33:$I$122="Y"),ROWS('Critical Non Conformities'!D$10:D13))),"")</f>
        <v>[PE 6, 6.1] Do you monitor and track ESG key performance indicators (KPIs) for your investments?
 If so, how do you identify material KPIs, and which frameworks do you use, if any? Provide details of the KPIs you have tracked in prior funds.
 [ISP 38, 38.1, 39, 39.1] In addition, please include a discussion of any climate physical or transition risk-related metrics.</v>
      </c>
    </row>
    <row r="14" spans="3:4" ht="78" x14ac:dyDescent="0.3">
      <c r="C14" s="245" t="str">
        <f>IFERROR(INDEX('Maturity Model'!D$33:D$122,_xlfn.AGGREGATE(15,6,(ROW('Maturity Model'!D$33:D$122)-ROW('Maturity Model'!D$32))/('Maturity Model'!$I$33:$I$122="Y"),ROWS('Critical Non Conformities'!C$10:C14))),"")</f>
        <v>Fund Management</v>
      </c>
      <c r="D14" s="245" t="str">
        <f>IFERROR(INDEX('Maturity Model'!E$33:E$122,_xlfn.AGGREGATE(15,6,(ROW('Maturity Model'!E$33:E$122)-ROW('Maturity Model'!E$32))/('Maturity Model'!$I$33:$I$122="Y"),ROWS('Critical Non Conformities'!D$10:D14))),"")</f>
        <v>How do you seek to determine whether your approach to ESG risks and opportunities has affected your investments' financial performance?
 Provide one or two examples from a recent fund describing how you assess financial outcomes in the investment lifecycle related to ESG incorporation. If you do not measure the financial implications of your ESG incorporation activity, please qualitatively explain the expected added value associated with your ESG incorporation approach.</v>
      </c>
    </row>
    <row r="15" spans="3:4" ht="117" x14ac:dyDescent="0.3">
      <c r="C15" s="245" t="str">
        <f>IFERROR(INDEX('Maturity Model'!D$33:D$122,_xlfn.AGGREGATE(15,6,(ROW('Maturity Model'!D$33:D$122)-ROW('Maturity Model'!D$32))/('Maturity Model'!$I$33:$I$122="Y"),ROWS('Critical Non Conformities'!C$10:C15))),"")</f>
        <v>Societal Impact</v>
      </c>
      <c r="D15" s="245" t="str">
        <f>IFERROR(INDEX('Maturity Model'!E$33:E$122,_xlfn.AGGREGATE(15,6,(ROW('Maturity Model'!E$33:E$122)-ROW('Maturity Model'!E$32))/('Maturity Model'!$I$33:$I$122="Y"),ROWS('Critical Non Conformities'!D$10:D15))),"")</f>
        <v>Describe any climate commitments or targets your firm has made or actions your firm employs, to assess and address climate-related risks and opportunities not otherwise covered in this document. 
 Describe any climate-/emissions-related KPIs and targets you have set with your portfolio companies or committed to as a firm. 
 Ensure that, if relevant, you have responded to the guidance on climate-related risks and opportunities above in questions 19.1.2, 19.1.3, 19.3.1, 19.3.2, 19.4.3, 19.4.4, 19.4.5, 19.4.6 and 19.5.1, and add any further discussion that might be relevant here. If you have not disclosed any climate-related information, please explain why not.</v>
      </c>
    </row>
    <row r="16" spans="3:4" ht="52" x14ac:dyDescent="0.3">
      <c r="C16" s="245" t="str">
        <f>IFERROR(INDEX('Maturity Model'!D$33:D$122,_xlfn.AGGREGATE(15,6,(ROW('Maturity Model'!D$33:D$122)-ROW('Maturity Model'!D$32))/('Maturity Model'!$I$33:$I$122="Y"),ROWS('Critical Non Conformities'!C$10:C16))),"")</f>
        <v>Management and Human Capital</v>
      </c>
      <c r="D16" s="245" t="str">
        <f>IFERROR(INDEX('Maturity Model'!E$33:E$122,_xlfn.AGGREGATE(15,6,(ROW('Maturity Model'!E$33:E$122)-ROW('Maturity Model'!E$32))/('Maturity Model'!$I$33:$I$122="Y"),ROWS('Critical Non Conformities'!D$10:D16))),"")</f>
        <v>Does the Firm track diversity metrics for the Firm/Management Company, including Ownership, Investment Committee and Professionals, with both quantitative/qualitative information available? If ‘yes’, provide the diversity metrics breakout for the Firm/Management Company, e.g., the “Manager Template” tab in the ILPA Diversity Metrics Template (as referenced in Appendix A).</v>
      </c>
    </row>
    <row r="17" spans="3:4" x14ac:dyDescent="0.3">
      <c r="C17" s="245" t="str">
        <f>IFERROR(INDEX('Maturity Model'!D$33:D$122,_xlfn.AGGREGATE(15,6,(ROW('Maturity Model'!D$33:D$122)-ROW('Maturity Model'!D$32))/('Maturity Model'!$I$33:$I$122="Y"),ROWS('Critical Non Conformities'!C$10:C17))),"")</f>
        <v/>
      </c>
      <c r="D17" s="245" t="str">
        <f>IFERROR(INDEX('Maturity Model'!E$33:E$122,_xlfn.AGGREGATE(15,6,(ROW('Maturity Model'!E$33:E$122)-ROW('Maturity Model'!E$32))/('Maturity Model'!$I$33:$I$122="Y"),ROWS('Critical Non Conformities'!D$10:D17))),"")</f>
        <v/>
      </c>
    </row>
    <row r="18" spans="3:4" x14ac:dyDescent="0.3">
      <c r="C18" s="245" t="str">
        <f>IFERROR(INDEX('Maturity Model'!D$33:D$122,_xlfn.AGGREGATE(15,6,(ROW('Maturity Model'!D$33:D$122)-ROW('Maturity Model'!D$32))/('Maturity Model'!$I$33:$I$122="Y"),ROWS('Critical Non Conformities'!C$10:C18))),"")</f>
        <v/>
      </c>
      <c r="D18" s="245" t="str">
        <f>IFERROR(INDEX('Maturity Model'!E$33:E$122,_xlfn.AGGREGATE(15,6,(ROW('Maturity Model'!E$33:E$122)-ROW('Maturity Model'!E$32))/('Maturity Model'!$I$33:$I$122="Y"),ROWS('Critical Non Conformities'!D$10:D18))),"")</f>
        <v/>
      </c>
    </row>
    <row r="19" spans="3:4" x14ac:dyDescent="0.3">
      <c r="C19" s="245" t="str">
        <f t="array" ref="C19">IFERROR(INDEX('Maturity Model'!D$33:D$122,_xlfn.AGGREGATE(15,6,(ROW('Maturity Model'!D$33:D$122)-ROW('Maturity Model'!D$32))/('Maturity Model'!$I$33:$I$122=1),ROWS('Critical Non Conformities'!C$10:C19))),"")</f>
        <v/>
      </c>
      <c r="D19" s="245" t="str">
        <f t="array" ref="D19">IFERROR(INDEX('Maturity Model'!E$33:E$122,_xlfn.AGGREGATE(15,6,(ROW('Maturity Model'!E$33:E$122)-ROW('Maturity Model'!E$32))/('Maturity Model'!$I$33:$I$122=1),ROWS('Critical Non Conformities'!D$10:D19))),"")</f>
        <v/>
      </c>
    </row>
    <row r="20" spans="3:4" x14ac:dyDescent="0.3">
      <c r="C20" s="245" t="str">
        <f t="array" ref="C20">IFERROR(INDEX('Maturity Model'!D$33:D$122,_xlfn.AGGREGATE(15,6,(ROW('Maturity Model'!D$33:D$122)-ROW('Maturity Model'!D$32))/('Maturity Model'!$I$33:$I$122=1),ROWS('Critical Non Conformities'!C$10:C20))),"")</f>
        <v/>
      </c>
      <c r="D20" s="245" t="str">
        <f t="array" ref="D20">IFERROR(INDEX('Maturity Model'!E$33:E$122,_xlfn.AGGREGATE(15,6,(ROW('Maturity Model'!E$33:E$122)-ROW('Maturity Model'!E$32))/('Maturity Model'!$I$33:$I$122=1),ROWS('Critical Non Conformities'!D$10:D20))),"")</f>
        <v/>
      </c>
    </row>
    <row r="21" spans="3:4" x14ac:dyDescent="0.3">
      <c r="C21" s="245" t="str">
        <f t="array" ref="C21">IFERROR(INDEX('Maturity Model'!D$33:D$122,_xlfn.AGGREGATE(15,6,(ROW('Maturity Model'!D$33:D$122)-ROW('Maturity Model'!D$32))/('Maturity Model'!$I$33:$I$122=1),ROWS('Critical Non Conformities'!C$10:C21))),"")</f>
        <v/>
      </c>
      <c r="D21" s="245" t="str">
        <f t="array" ref="D21">IFERROR(INDEX('Maturity Model'!E$33:E$122,_xlfn.AGGREGATE(15,6,(ROW('Maturity Model'!E$33:E$122)-ROW('Maturity Model'!E$32))/('Maturity Model'!$I$33:$I$122=1),ROWS('Critical Non Conformities'!D$10:D21))),"")</f>
        <v/>
      </c>
    </row>
    <row r="22" spans="3:4" x14ac:dyDescent="0.3">
      <c r="C22" s="245" t="str">
        <f t="array" ref="C22">IFERROR(INDEX('Maturity Model'!D$33:D$122,_xlfn.AGGREGATE(15,6,(ROW('Maturity Model'!D$33:D$122)-ROW('Maturity Model'!D$32))/('Maturity Model'!$I$33:$I$122=1),ROWS('Critical Non Conformities'!C$10:C22))),"")</f>
        <v/>
      </c>
      <c r="D22" s="245" t="str">
        <f t="array" ref="D22">IFERROR(INDEX('Maturity Model'!E$33:E$122,_xlfn.AGGREGATE(15,6,(ROW('Maturity Model'!E$33:E$122)-ROW('Maturity Model'!E$32))/('Maturity Model'!$I$33:$I$122=1),ROWS('Critical Non Conformities'!D$10:D22))),"")</f>
        <v/>
      </c>
    </row>
    <row r="23" spans="3:4" x14ac:dyDescent="0.3">
      <c r="C23" s="245" t="str">
        <f t="array" ref="C23">IFERROR(INDEX('Maturity Model'!D$33:D$122,_xlfn.AGGREGATE(15,6,(ROW('Maturity Model'!D$33:D$122)-ROW('Maturity Model'!D$32))/('Maturity Model'!$I$33:$I$122=1),ROWS('Critical Non Conformities'!C$10:C23))),"")</f>
        <v/>
      </c>
      <c r="D23" s="245" t="str">
        <f t="array" ref="D23">IFERROR(INDEX('Maturity Model'!E$33:E$122,_xlfn.AGGREGATE(15,6,(ROW('Maturity Model'!E$33:E$122)-ROW('Maturity Model'!E$32))/('Maturity Model'!$I$33:$I$122=1),ROWS('Critical Non Conformities'!D$10:D23))),"")</f>
        <v/>
      </c>
    </row>
    <row r="24" spans="3:4" x14ac:dyDescent="0.3">
      <c r="C24" s="245" t="str">
        <f t="array" ref="C24">IFERROR(INDEX('Maturity Model'!D$33:D$122,_xlfn.AGGREGATE(15,6,(ROW('Maturity Model'!D$33:D$122)-ROW('Maturity Model'!D$32))/('Maturity Model'!$I$33:$I$122=1),ROWS('Critical Non Conformities'!C$10:C24))),"")</f>
        <v/>
      </c>
      <c r="D24" s="245" t="str">
        <f t="array" ref="D24">IFERROR(INDEX('Maturity Model'!E$33:E$122,_xlfn.AGGREGATE(15,6,(ROW('Maturity Model'!E$33:E$122)-ROW('Maturity Model'!E$32))/('Maturity Model'!$I$33:$I$122=1),ROWS('Critical Non Conformities'!D$10:D24))),"")</f>
        <v/>
      </c>
    </row>
    <row r="25" spans="3:4" x14ac:dyDescent="0.3">
      <c r="C25" s="245" t="str">
        <f t="array" ref="C25">IFERROR(INDEX('Maturity Model'!D$33:D$122,_xlfn.AGGREGATE(15,6,(ROW('Maturity Model'!D$33:D$122)-ROW('Maturity Model'!D$32))/('Maturity Model'!$I$33:$I$122=1),ROWS('Critical Non Conformities'!C$10:C25))),"")</f>
        <v/>
      </c>
      <c r="D25" s="245" t="str">
        <f t="array" ref="D25">IFERROR(INDEX('Maturity Model'!E$33:E$122,_xlfn.AGGREGATE(15,6,(ROW('Maturity Model'!E$33:E$122)-ROW('Maturity Model'!E$32))/('Maturity Model'!$I$33:$I$122=1),ROWS('Critical Non Conformities'!D$10:D25))),"")</f>
        <v/>
      </c>
    </row>
    <row r="26" spans="3:4" x14ac:dyDescent="0.3">
      <c r="C26" s="245" t="str">
        <f t="array" ref="C26">IFERROR(INDEX('Maturity Model'!D$33:D$122,_xlfn.AGGREGATE(15,6,(ROW('Maturity Model'!D$33:D$122)-ROW('Maturity Model'!D$32))/('Maturity Model'!$I$33:$I$122=1),ROWS('Critical Non Conformities'!C$10:C26))),"")</f>
        <v/>
      </c>
      <c r="D26" s="245" t="str">
        <f t="array" ref="D26">IFERROR(INDEX('Maturity Model'!E$33:E$122,_xlfn.AGGREGATE(15,6,(ROW('Maturity Model'!E$33:E$122)-ROW('Maturity Model'!E$32))/('Maturity Model'!$I$33:$I$122=1),ROWS('Critical Non Conformities'!D$10:D26))),"")</f>
        <v/>
      </c>
    </row>
    <row r="27" spans="3:4" x14ac:dyDescent="0.3">
      <c r="C27" s="245" t="str">
        <f t="array" ref="C27">IFERROR(INDEX('Maturity Model'!D$33:D$122,_xlfn.AGGREGATE(15,6,(ROW('Maturity Model'!D$33:D$122)-ROW('Maturity Model'!D$32))/('Maturity Model'!$I$33:$I$122=1),ROWS('Critical Non Conformities'!C$10:C27))),"")</f>
        <v/>
      </c>
      <c r="D27" s="245" t="str">
        <f t="array" ref="D27">IFERROR(INDEX('Maturity Model'!E$33:E$122,_xlfn.AGGREGATE(15,6,(ROW('Maturity Model'!E$33:E$122)-ROW('Maturity Model'!E$32))/('Maturity Model'!$I$33:$I$122=1),ROWS('Critical Non Conformities'!D$10:D27))),"")</f>
        <v/>
      </c>
    </row>
    <row r="28" spans="3:4" x14ac:dyDescent="0.3">
      <c r="C28" s="245" t="str">
        <f t="array" ref="C28">IFERROR(INDEX('Maturity Model'!D$33:D$122,_xlfn.AGGREGATE(15,6,(ROW('Maturity Model'!D$33:D$122)-ROW('Maturity Model'!D$32))/('Maturity Model'!$I$33:$I$122=1),ROWS('Critical Non Conformities'!C$10:C28))),"")</f>
        <v/>
      </c>
      <c r="D28" s="245" t="str">
        <f t="array" ref="D28">IFERROR(INDEX('Maturity Model'!E$33:E$122,_xlfn.AGGREGATE(15,6,(ROW('Maturity Model'!E$33:E$122)-ROW('Maturity Model'!E$32))/('Maturity Model'!$I$33:$I$122=1),ROWS('Critical Non Conformities'!D$10:D28))),"")</f>
        <v/>
      </c>
    </row>
    <row r="29" spans="3:4" x14ac:dyDescent="0.3">
      <c r="C29" s="245" t="str">
        <f t="array" ref="C29">IFERROR(INDEX('Maturity Model'!D$33:D$122,_xlfn.AGGREGATE(15,6,(ROW('Maturity Model'!D$33:D$122)-ROW('Maturity Model'!D$32))/('Maturity Model'!$I$33:$I$122=1),ROWS('Critical Non Conformities'!C$10:C29))),"")</f>
        <v/>
      </c>
      <c r="D29" s="245" t="str">
        <f t="array" ref="D29">IFERROR(INDEX('Maturity Model'!E$33:E$122,_xlfn.AGGREGATE(15,6,(ROW('Maturity Model'!E$33:E$122)-ROW('Maturity Model'!E$32))/('Maturity Model'!$I$33:$I$122=1),ROWS('Critical Non Conformities'!D$10:D29))),"")</f>
        <v/>
      </c>
    </row>
    <row r="30" spans="3:4" x14ac:dyDescent="0.3">
      <c r="C30" s="245" t="str">
        <f t="array" ref="C30">IFERROR(INDEX('Maturity Model'!D$33:D$122,_xlfn.AGGREGATE(15,6,(ROW('Maturity Model'!D$33:D$122)-ROW('Maturity Model'!D$32))/('Maturity Model'!$I$33:$I$122=1),ROWS('Critical Non Conformities'!C$10:C30))),"")</f>
        <v/>
      </c>
      <c r="D30" s="245" t="str">
        <f t="array" ref="D30">IFERROR(INDEX('Maturity Model'!E$33:E$122,_xlfn.AGGREGATE(15,6,(ROW('Maturity Model'!E$33:E$122)-ROW('Maturity Model'!E$32))/('Maturity Model'!$I$33:$I$122=1),ROWS('Critical Non Conformities'!D$10:D30))),"")</f>
        <v/>
      </c>
    </row>
    <row r="31" spans="3:4" x14ac:dyDescent="0.3">
      <c r="C31" s="245" t="str">
        <f t="array" ref="C31">IFERROR(INDEX('Maturity Model'!D$33:D$122,_xlfn.AGGREGATE(15,6,(ROW('Maturity Model'!D$33:D$122)-ROW('Maturity Model'!D$32))/('Maturity Model'!$I$33:$I$122=1),ROWS('Critical Non Conformities'!C$10:C31))),"")</f>
        <v/>
      </c>
      <c r="D31" s="245" t="str">
        <f t="array" ref="D31">IFERROR(INDEX('Maturity Model'!E$33:E$122,_xlfn.AGGREGATE(15,6,(ROW('Maturity Model'!E$33:E$122)-ROW('Maturity Model'!E$32))/('Maturity Model'!$I$33:$I$122=1),ROWS('Critical Non Conformities'!D$10:D31))),"")</f>
        <v/>
      </c>
    </row>
    <row r="32" spans="3:4" x14ac:dyDescent="0.3">
      <c r="C32" s="245" t="str">
        <f t="array" ref="C32">IFERROR(INDEX('Maturity Model'!D$33:D$122,_xlfn.AGGREGATE(15,6,(ROW('Maturity Model'!D$33:D$122)-ROW('Maturity Model'!D$32))/('Maturity Model'!$I$33:$I$122=1),ROWS('Critical Non Conformities'!C$10:C32))),"")</f>
        <v/>
      </c>
      <c r="D32" s="245" t="str">
        <f t="array" ref="D32">IFERROR(INDEX('Maturity Model'!E$33:E$122,_xlfn.AGGREGATE(15,6,(ROW('Maturity Model'!E$33:E$122)-ROW('Maturity Model'!E$32))/('Maturity Model'!$I$33:$I$122=1),ROWS('Critical Non Conformities'!D$10:D32))),"")</f>
        <v/>
      </c>
    </row>
    <row r="33" spans="3:4" x14ac:dyDescent="0.3">
      <c r="C33" s="245" t="str">
        <f t="array" ref="C33">IFERROR(INDEX('Maturity Model'!D$33:D$122,_xlfn.AGGREGATE(15,6,(ROW('Maturity Model'!D$33:D$122)-ROW('Maturity Model'!D$32))/('Maturity Model'!$I$33:$I$122=1),ROWS('Critical Non Conformities'!C$10:C33))),"")</f>
        <v/>
      </c>
      <c r="D33" s="245" t="str">
        <f t="array" ref="D33">IFERROR(INDEX('Maturity Model'!E$33:E$122,_xlfn.AGGREGATE(15,6,(ROW('Maturity Model'!E$33:E$122)-ROW('Maturity Model'!E$32))/('Maturity Model'!$I$33:$I$122=1),ROWS('Critical Non Conformities'!D$10:D33))),"")</f>
        <v/>
      </c>
    </row>
    <row r="34" spans="3:4" x14ac:dyDescent="0.3">
      <c r="C34" s="245" t="str">
        <f t="array" ref="C34">IFERROR(INDEX('Maturity Model'!D$33:D$122,_xlfn.AGGREGATE(15,6,(ROW('Maturity Model'!D$33:D$122)-ROW('Maturity Model'!D$32))/('Maturity Model'!$I$33:$I$122=1),ROWS('Critical Non Conformities'!C$10:C34))),"")</f>
        <v/>
      </c>
      <c r="D34" s="245" t="str">
        <f t="array" ref="D34">IFERROR(INDEX('Maturity Model'!E$33:E$122,_xlfn.AGGREGATE(15,6,(ROW('Maturity Model'!E$33:E$122)-ROW('Maturity Model'!E$32))/('Maturity Model'!$I$33:$I$122=1),ROWS('Critical Non Conformities'!D$10:D34))),"")</f>
        <v/>
      </c>
    </row>
    <row r="35" spans="3:4" x14ac:dyDescent="0.3">
      <c r="C35" s="245" t="str">
        <f t="array" ref="C35">IFERROR(INDEX('Maturity Model'!D$33:D$122,_xlfn.AGGREGATE(15,6,(ROW('Maturity Model'!D$33:D$122)-ROW('Maturity Model'!D$32))/('Maturity Model'!$I$33:$I$122=1),ROWS('Critical Non Conformities'!C$10:C35))),"")</f>
        <v/>
      </c>
      <c r="D35" s="245" t="str">
        <f t="array" ref="D35">IFERROR(INDEX('Maturity Model'!E$33:E$122,_xlfn.AGGREGATE(15,6,(ROW('Maturity Model'!E$33:E$122)-ROW('Maturity Model'!E$32))/('Maturity Model'!$I$33:$I$122=1),ROWS('Critical Non Conformities'!D$10:D35))),"")</f>
        <v/>
      </c>
    </row>
  </sheetData>
  <autoFilter ref="C9:D35" xr:uid="{E8F3B9EC-0195-44E7-8011-7EAD7E4FEA7F}"/>
  <pageMargins left="0.7" right="0.7" top="0.75" bottom="0.75" header="0.3" footer="0.3"/>
  <pageSetup scale="3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2A2E-5DE7-4B01-BD3D-4CEF825B5325}">
  <sheetPr>
    <tabColor theme="9" tint="0.39997558519241921"/>
  </sheetPr>
  <dimension ref="B2:G22"/>
  <sheetViews>
    <sheetView showGridLines="0" view="pageBreakPreview" zoomScale="145" zoomScaleNormal="100" zoomScaleSheetLayoutView="145" workbookViewId="0"/>
  </sheetViews>
  <sheetFormatPr defaultRowHeight="13" x14ac:dyDescent="0.3"/>
  <cols>
    <col min="1" max="1" width="2.6328125" style="156" customWidth="1"/>
    <col min="2" max="7" width="10.6328125" style="156" customWidth="1"/>
    <col min="8" max="8" width="2.6328125" style="156" customWidth="1"/>
    <col min="9" max="16384" width="8.7265625" style="156"/>
  </cols>
  <sheetData>
    <row r="2" spans="2:7" x14ac:dyDescent="0.3">
      <c r="B2" s="155" t="s">
        <v>1371</v>
      </c>
    </row>
    <row r="3" spans="2:7" x14ac:dyDescent="0.3">
      <c r="B3" s="157" t="s">
        <v>1374</v>
      </c>
    </row>
    <row r="4" spans="2:7" x14ac:dyDescent="0.3">
      <c r="B4" s="155"/>
    </row>
    <row r="5" spans="2:7" ht="12.5" customHeight="1" x14ac:dyDescent="0.3">
      <c r="B5" s="182"/>
      <c r="C5" s="182"/>
      <c r="D5" s="182"/>
      <c r="E5" s="182"/>
      <c r="F5" s="182"/>
      <c r="G5" s="182"/>
    </row>
    <row r="6" spans="2:7" x14ac:dyDescent="0.3">
      <c r="B6" s="182"/>
      <c r="C6" s="182"/>
      <c r="D6" s="182"/>
      <c r="E6" s="182"/>
      <c r="F6" s="182"/>
      <c r="G6" s="182"/>
    </row>
    <row r="7" spans="2:7" x14ac:dyDescent="0.3">
      <c r="B7" s="182"/>
      <c r="C7" s="182"/>
      <c r="D7" s="182"/>
      <c r="E7" s="182"/>
      <c r="F7" s="182"/>
      <c r="G7" s="182"/>
    </row>
    <row r="8" spans="2:7" x14ac:dyDescent="0.3">
      <c r="B8" s="182"/>
      <c r="C8" s="182"/>
      <c r="D8" s="182"/>
      <c r="E8" s="182"/>
      <c r="F8" s="182"/>
      <c r="G8" s="182"/>
    </row>
    <row r="9" spans="2:7" x14ac:dyDescent="0.3">
      <c r="B9" s="182"/>
      <c r="C9" s="182"/>
      <c r="D9" s="182"/>
      <c r="E9" s="182"/>
      <c r="F9" s="182"/>
      <c r="G9" s="182"/>
    </row>
    <row r="10" spans="2:7" x14ac:dyDescent="0.3">
      <c r="B10" s="182"/>
      <c r="C10" s="182"/>
      <c r="D10" s="182"/>
      <c r="E10" s="182"/>
      <c r="F10" s="182"/>
      <c r="G10" s="182"/>
    </row>
    <row r="11" spans="2:7" x14ac:dyDescent="0.3">
      <c r="B11" s="182"/>
      <c r="C11" s="182"/>
      <c r="D11" s="182"/>
      <c r="E11" s="182"/>
      <c r="F11" s="182"/>
      <c r="G11" s="182"/>
    </row>
    <row r="12" spans="2:7" x14ac:dyDescent="0.3">
      <c r="B12" s="182"/>
      <c r="C12" s="182"/>
      <c r="D12" s="182"/>
      <c r="E12" s="182"/>
      <c r="F12" s="182"/>
      <c r="G12" s="182"/>
    </row>
    <row r="13" spans="2:7" x14ac:dyDescent="0.3">
      <c r="B13" s="182"/>
      <c r="C13" s="182"/>
      <c r="D13" s="182"/>
      <c r="E13" s="182"/>
      <c r="F13" s="182"/>
      <c r="G13" s="182"/>
    </row>
    <row r="14" spans="2:7" x14ac:dyDescent="0.3">
      <c r="B14" s="182"/>
      <c r="C14" s="182"/>
      <c r="D14" s="182"/>
      <c r="E14" s="182"/>
      <c r="F14" s="182"/>
      <c r="G14" s="182"/>
    </row>
    <row r="15" spans="2:7" x14ac:dyDescent="0.3">
      <c r="B15" s="182"/>
      <c r="C15" s="182"/>
      <c r="D15" s="182"/>
      <c r="E15" s="182"/>
      <c r="F15" s="182"/>
      <c r="G15" s="182"/>
    </row>
    <row r="16" spans="2:7" x14ac:dyDescent="0.3">
      <c r="B16" s="182"/>
      <c r="C16" s="182"/>
      <c r="D16" s="182"/>
      <c r="E16" s="182"/>
      <c r="F16" s="182"/>
      <c r="G16" s="182"/>
    </row>
    <row r="17" spans="2:7" x14ac:dyDescent="0.3">
      <c r="B17" s="182"/>
      <c r="C17" s="182"/>
      <c r="D17" s="182"/>
      <c r="E17" s="182"/>
      <c r="F17" s="182"/>
      <c r="G17" s="182"/>
    </row>
    <row r="18" spans="2:7" x14ac:dyDescent="0.3">
      <c r="B18" s="158"/>
      <c r="C18" s="159"/>
      <c r="D18" s="159"/>
      <c r="E18" s="159"/>
      <c r="F18" s="159"/>
      <c r="G18" s="159"/>
    </row>
    <row r="19" spans="2:7" x14ac:dyDescent="0.3">
      <c r="B19" s="160"/>
      <c r="C19" s="160"/>
      <c r="D19" s="160"/>
      <c r="E19" s="160"/>
      <c r="F19" s="160"/>
      <c r="G19" s="160"/>
    </row>
    <row r="20" spans="2:7" x14ac:dyDescent="0.3">
      <c r="B20" s="160"/>
      <c r="C20" s="160"/>
      <c r="D20" s="160"/>
      <c r="E20" s="160"/>
      <c r="F20" s="160"/>
      <c r="G20" s="160"/>
    </row>
    <row r="21" spans="2:7" x14ac:dyDescent="0.3">
      <c r="B21" s="160"/>
      <c r="C21" s="160"/>
      <c r="D21" s="160"/>
      <c r="E21" s="160"/>
      <c r="F21" s="160"/>
      <c r="G21" s="160"/>
    </row>
    <row r="22" spans="2:7" x14ac:dyDescent="0.3">
      <c r="B22" s="160"/>
      <c r="C22" s="160"/>
      <c r="D22" s="160"/>
      <c r="E22" s="160"/>
      <c r="F22" s="160"/>
      <c r="G22" s="160"/>
    </row>
  </sheetData>
  <hyperlinks>
    <hyperlink ref="B3" r:id="rId1" xr:uid="{884D12CF-BAE6-42A7-A9FC-C4D8CF85957B}"/>
  </hyperlinks>
  <pageMargins left="0.7" right="0.7" top="0.75" bottom="0.75" header="0.3" footer="0.3"/>
  <pageSetup scale="59" orientation="portrait"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E19B-D260-407E-82AB-175AFE4EB18D}">
  <sheetPr>
    <tabColor theme="9" tint="0.39997558519241921"/>
  </sheetPr>
  <dimension ref="B2:F26"/>
  <sheetViews>
    <sheetView showGridLines="0" workbookViewId="0">
      <pane ySplit="5" topLeftCell="A6" activePane="bottomLeft" state="frozen"/>
      <selection pane="bottomLeft"/>
    </sheetView>
  </sheetViews>
  <sheetFormatPr defaultRowHeight="13" x14ac:dyDescent="0.3"/>
  <cols>
    <col min="1" max="1" width="2.6328125" style="110" customWidth="1"/>
    <col min="2" max="2" width="15.6328125" style="110" customWidth="1"/>
    <col min="3" max="3" width="80.36328125" style="110" customWidth="1"/>
    <col min="4" max="4" width="25.6328125" style="110" customWidth="1"/>
    <col min="5" max="5" width="24" style="110" customWidth="1"/>
    <col min="6" max="16384" width="8.7265625" style="110"/>
  </cols>
  <sheetData>
    <row r="2" spans="2:6" x14ac:dyDescent="0.3">
      <c r="B2" s="255" t="s">
        <v>1675</v>
      </c>
      <c r="C2" s="256"/>
      <c r="D2" s="256"/>
      <c r="E2" s="256"/>
      <c r="F2" s="257"/>
    </row>
    <row r="3" spans="2:6" x14ac:dyDescent="0.3">
      <c r="B3" s="240" t="s">
        <v>1678</v>
      </c>
    </row>
    <row r="5" spans="2:6" x14ac:dyDescent="0.3">
      <c r="B5" s="253" t="s">
        <v>1676</v>
      </c>
      <c r="C5" s="253" t="s">
        <v>889</v>
      </c>
      <c r="D5" s="253" t="s">
        <v>1677</v>
      </c>
      <c r="E5" s="253" t="s">
        <v>1679</v>
      </c>
    </row>
    <row r="6" spans="2:6" ht="78" x14ac:dyDescent="0.3">
      <c r="B6" s="261" t="s">
        <v>1695</v>
      </c>
      <c r="C6" s="254" t="s">
        <v>1696</v>
      </c>
      <c r="D6" s="260"/>
      <c r="E6" s="260"/>
    </row>
    <row r="7" spans="2:6" ht="260" x14ac:dyDescent="0.3">
      <c r="B7" s="259" t="s">
        <v>1693</v>
      </c>
      <c r="C7" s="254" t="s">
        <v>1697</v>
      </c>
      <c r="D7" s="254" t="s">
        <v>1685</v>
      </c>
      <c r="E7" s="258" t="s">
        <v>1680</v>
      </c>
    </row>
    <row r="8" spans="2:6" ht="208" x14ac:dyDescent="0.3">
      <c r="B8" s="259" t="s">
        <v>1681</v>
      </c>
      <c r="C8" s="254" t="s">
        <v>1687</v>
      </c>
      <c r="D8" s="254" t="s">
        <v>1686</v>
      </c>
      <c r="E8" s="258" t="s">
        <v>1684</v>
      </c>
    </row>
    <row r="9" spans="2:6" ht="195" x14ac:dyDescent="0.3">
      <c r="B9" s="259" t="s">
        <v>1682</v>
      </c>
      <c r="C9" s="254" t="s">
        <v>1694</v>
      </c>
      <c r="D9" s="254" t="s">
        <v>1692</v>
      </c>
      <c r="E9" s="258" t="s">
        <v>1691</v>
      </c>
    </row>
    <row r="10" spans="2:6" ht="195" x14ac:dyDescent="0.3">
      <c r="B10" s="259" t="s">
        <v>1683</v>
      </c>
      <c r="C10" s="254" t="s">
        <v>1690</v>
      </c>
      <c r="D10" s="254" t="s">
        <v>1688</v>
      </c>
      <c r="E10" s="258" t="s">
        <v>1689</v>
      </c>
    </row>
    <row r="11" spans="2:6" x14ac:dyDescent="0.3">
      <c r="B11" s="259"/>
      <c r="C11" s="254"/>
      <c r="D11" s="254"/>
      <c r="E11" s="254"/>
    </row>
    <row r="12" spans="2:6" x14ac:dyDescent="0.3">
      <c r="B12" s="259"/>
      <c r="C12" s="254"/>
      <c r="D12" s="254"/>
      <c r="E12" s="254"/>
    </row>
    <row r="13" spans="2:6" x14ac:dyDescent="0.3">
      <c r="B13" s="259"/>
      <c r="C13" s="254"/>
      <c r="D13" s="254"/>
      <c r="E13" s="254"/>
    </row>
    <row r="14" spans="2:6" x14ac:dyDescent="0.3">
      <c r="B14" s="259"/>
      <c r="C14" s="254"/>
      <c r="D14" s="254"/>
      <c r="E14" s="254"/>
    </row>
    <row r="15" spans="2:6" x14ac:dyDescent="0.3">
      <c r="B15" s="259"/>
      <c r="C15" s="254"/>
      <c r="D15" s="254"/>
      <c r="E15" s="254"/>
    </row>
    <row r="16" spans="2:6" x14ac:dyDescent="0.3">
      <c r="B16" s="259"/>
      <c r="C16" s="254"/>
      <c r="D16" s="254"/>
      <c r="E16" s="254"/>
    </row>
    <row r="17" spans="2:5" x14ac:dyDescent="0.3">
      <c r="B17" s="254"/>
      <c r="C17" s="254"/>
      <c r="D17" s="254"/>
      <c r="E17" s="254"/>
    </row>
    <row r="18" spans="2:5" x14ac:dyDescent="0.3">
      <c r="B18" s="254"/>
      <c r="C18" s="254"/>
      <c r="D18" s="254"/>
      <c r="E18" s="254"/>
    </row>
    <row r="19" spans="2:5" x14ac:dyDescent="0.3">
      <c r="B19" s="254"/>
      <c r="C19" s="254"/>
      <c r="D19" s="254"/>
      <c r="E19" s="254"/>
    </row>
    <row r="20" spans="2:5" x14ac:dyDescent="0.3">
      <c r="B20" s="254"/>
      <c r="C20" s="254"/>
      <c r="D20" s="254"/>
      <c r="E20" s="254"/>
    </row>
    <row r="21" spans="2:5" x14ac:dyDescent="0.3">
      <c r="B21" s="254"/>
      <c r="C21" s="254"/>
      <c r="D21" s="254"/>
      <c r="E21" s="254"/>
    </row>
    <row r="22" spans="2:5" x14ac:dyDescent="0.3">
      <c r="B22" s="254"/>
      <c r="C22" s="254"/>
      <c r="D22" s="254"/>
      <c r="E22" s="254"/>
    </row>
    <row r="23" spans="2:5" x14ac:dyDescent="0.3">
      <c r="B23" s="254"/>
      <c r="C23" s="254"/>
      <c r="D23" s="254"/>
      <c r="E23" s="254"/>
    </row>
    <row r="24" spans="2:5" x14ac:dyDescent="0.3">
      <c r="B24" s="254"/>
      <c r="C24" s="254"/>
      <c r="D24" s="254"/>
      <c r="E24" s="254"/>
    </row>
    <row r="25" spans="2:5" x14ac:dyDescent="0.3">
      <c r="B25" s="254"/>
      <c r="C25" s="254"/>
      <c r="D25" s="254"/>
      <c r="E25" s="254"/>
    </row>
    <row r="26" spans="2:5" x14ac:dyDescent="0.3">
      <c r="B26" s="254"/>
      <c r="C26" s="254"/>
      <c r="D26" s="254"/>
      <c r="E26" s="254"/>
    </row>
  </sheetData>
  <hyperlinks>
    <hyperlink ref="E7" r:id="rId1" location=":~:text=According%20to%20EEOC%20guidelines%2C%20minority,through%20a%20tribe%20or%20community." xr:uid="{D5C27AA9-715D-4CD1-AD8C-E31BD364CDC8}"/>
    <hyperlink ref="E8" r:id="rId2" xr:uid="{D573751A-A29D-41E1-B7E7-5DECB226529F}"/>
    <hyperlink ref="E10" r:id="rId3" xr:uid="{905E1DE7-5AF0-4AAE-B40C-4339FE9C2612}"/>
    <hyperlink ref="E9" r:id="rId4" xr:uid="{75B7C236-F26B-44C1-A8ED-D4398E85FAE3}"/>
  </hyperlinks>
  <pageMargins left="0.7" right="0.7" top="0.75" bottom="0.75" header="0.3" footer="0.3"/>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101F-AAAA-401F-B347-4719A5336148}">
  <sheetPr>
    <tabColor theme="1"/>
  </sheetPr>
  <dimension ref="I5"/>
  <sheetViews>
    <sheetView showGridLines="0" showOutlineSymbols="0" zoomScale="115" zoomScaleNormal="115" workbookViewId="0"/>
  </sheetViews>
  <sheetFormatPr defaultColWidth="8.90625" defaultRowHeight="14.5" x14ac:dyDescent="0.35"/>
  <cols>
    <col min="1" max="16384" width="8.90625" style="108"/>
  </cols>
  <sheetData>
    <row r="5" spans="9:9" x14ac:dyDescent="0.35">
      <c r="I5" s="108" t="s">
        <v>1385</v>
      </c>
    </row>
  </sheetData>
  <pageMargins left="0.7" right="0.7" top="0.75" bottom="0.75" header="0.3" footer="0.3"/>
  <pageSetup paperSize="9"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7</vt:i4>
      </vt:variant>
    </vt:vector>
  </HeadingPairs>
  <TitlesOfParts>
    <vt:vector size="26" baseType="lpstr">
      <vt:lpstr>Maturity Model for LPs</vt:lpstr>
      <vt:lpstr>Cover</vt:lpstr>
      <vt:lpstr>Instructions (P1)</vt:lpstr>
      <vt:lpstr>Maturity Model</vt:lpstr>
      <vt:lpstr>Heat Map Output</vt:lpstr>
      <vt:lpstr>Critical Non Conformities</vt:lpstr>
      <vt:lpstr>CSB RIF</vt:lpstr>
      <vt:lpstr>Diversity</vt:lpstr>
      <vt:lpstr>Instructions (P2)</vt:lpstr>
      <vt:lpstr>Ongoing Monitoring</vt:lpstr>
      <vt:lpstr>Sample Graphs</vt:lpstr>
      <vt:lpstr>Graphs (2)</vt:lpstr>
      <vt:lpstr>Archive &gt;</vt:lpstr>
      <vt:lpstr>Qs</vt:lpstr>
      <vt:lpstr>EDCI</vt:lpstr>
      <vt:lpstr>Summary Investment Framework_ES</vt:lpstr>
      <vt:lpstr>Side Letter Resources</vt:lpstr>
      <vt:lpstr>ESG Data Convergence Initiative</vt:lpstr>
      <vt:lpstr>PDI Initiative</vt:lpstr>
      <vt:lpstr>Cover!Print_Area</vt:lpstr>
      <vt:lpstr>'Critical Non Conformities'!Print_Area</vt:lpstr>
      <vt:lpstr>'CSB RIF'!Print_Area</vt:lpstr>
      <vt:lpstr>'Heat Map Output'!Print_Area</vt:lpstr>
      <vt:lpstr>'Maturity Model'!Print_Area</vt:lpstr>
      <vt:lpstr>'Ongoing Monitoring'!Print_Area</vt:lpstr>
      <vt:lpstr>'Sample Graphs'!Print_Area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Jesse Weiss</dc:creator>
  <cp:lastModifiedBy>Julien Marchese</cp:lastModifiedBy>
  <dcterms:created xsi:type="dcterms:W3CDTF">2023-03-08T16:35:39Z</dcterms:created>
  <dcterms:modified xsi:type="dcterms:W3CDTF">2023-11-11T00:14:48Z</dcterms:modified>
</cp:coreProperties>
</file>