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roject Overview" sheetId="1" r:id="rId4"/>
    <sheet state="visible" name="Instructions" sheetId="2" r:id="rId5"/>
    <sheet state="visible" name="Guidance" sheetId="3" r:id="rId6"/>
    <sheet state="visible" name="Benefits Summary" sheetId="4" r:id="rId7"/>
    <sheet state="visible" name="General Inputs" sheetId="5" r:id="rId8"/>
    <sheet state="visible" name="Financial Summary" sheetId="6" r:id="rId9"/>
    <sheet state="visible" name="Fuel Savings" sheetId="7" r:id="rId10"/>
    <sheet state="visible" name="Operations Savings" sheetId="8" r:id="rId11"/>
    <sheet state="visible" name="Carbon Savings" sheetId="9" r:id="rId12"/>
  </sheets>
  <definedNames/>
  <calcPr/>
  <extLst>
    <ext uri="GoogleSheetsCustomDataVersion2">
      <go:sheetsCustomData xmlns:go="http://customooxmlschemas.google.com/" r:id="rId13" roundtripDataChecksum="DPRQIlWDtFDEpoK1beRfXlCOJG0deqylviXAJ4Peeqs="/>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D6">
      <text>
        <t xml:space="preserve">======
ID#AAABlBMOvaE
Beverly Teng    (2025-07-15 13:33:54)
Note: Year can be adjusted as necessary under the 'General Inputs' tab. Users only need to adjust the base year (2024) and the rest of the years will update automatically.</t>
      </text>
    </comment>
  </commentList>
  <extLst>
    <ext uri="GoogleSheetsCustomDataVersion2">
      <go:sheetsCustomData xmlns:go="http://customooxmlschemas.google.com/" r:id="rId1" roundtripDataSignature="AMtx7mivYCqxOPmm5xzCWwArggrfMcJtIA=="/>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D26">
      <text>
        <t xml:space="preserve">======
ID#AAABlBRUEvM
Beverly Teng    (2025-07-15 14:08:07)
Note: Year can be adjusted as necessary under the 'General Inputs' tab. Users only need to adjust the base year (2024) and the rest of the years will update automatically.</t>
      </text>
    </comment>
  </commentList>
  <extLst>
    <ext uri="GoogleSheetsCustomDataVersion2">
      <go:sheetsCustomData xmlns:go="http://customooxmlschemas.google.com/" r:id="rId1" roundtripDataSignature="AMtx7mjKw7CWN0hb+TlW8hOhAh8E1/3H9A=="/>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D19">
      <text>
        <t xml:space="preserve">======
ID#AAABlBRUEvQ
Beverly Teng    (2025-07-15 14:08:12)
Note: Year can be adjusted as necessary under the 'General Inputs' tab. Users only need to adjust the base year (2024) and the rest of the years will update automatically.</t>
      </text>
    </comment>
    <comment authorId="0" ref="B42">
      <text>
        <t xml:space="preserve">======
ID#AAABlBMOvaQ
Beverly Teng    (2025-07-15 13:48:09)
Note: Only for the shipping cost because that benefit applies to the company. Excluding the receiving cost because that benefit applies to the customer.</t>
      </text>
    </comment>
  </commentList>
  <extLst>
    <ext uri="GoogleSheetsCustomDataVersion2">
      <go:sheetsCustomData xmlns:go="http://customooxmlschemas.google.com/" r:id="rId1" roundtripDataSignature="AMtx7mjRp5gv3CuZ/V+Ykl545G+Y/+HVgg=="/>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D25">
      <text>
        <t xml:space="preserve">======
ID#AAABlBRUEvU
Beverly Teng    (2025-07-15 14:08:18)
Note: Year can be adjusted as necessary under the 'General Inputs' tab. Users only need to adjust the base year (2024) and the rest of the years will update automatically.</t>
      </text>
    </comment>
    <comment authorId="0" ref="P34">
      <text>
        <t xml:space="preserve">======
ID#AAABKvujDjQ
Beverly Teng    (2024-04-02 19:43:34)
https://www.green.earth/news/new-study-carbon-credit-market-expected-to-go-through-the-roof#:~:text=The%20global%20traded%20value%20is,annual%20growth%20rate%20of%206.78%25</t>
      </text>
    </comment>
    <comment authorId="0" ref="N35">
      <text>
        <t xml:space="preserve">======
ID#AAABKvujDjM
Beverly Teng    (2024-04-02 19:36:43)
https://www.epa.gov/system/files/documents/2022-11/epa_scghg_report_draft_0.pdf</t>
      </text>
    </comment>
    <comment authorId="0" ref="N34">
      <text>
        <t xml:space="preserve">======
ID#AAABKvujDjI
Beverly Teng    (2024-04-02 19:35:04)
https://terrapass.com/blog/creating-carbon-credits-is-it-profitable/#:~:text=Carbon%20credits%20in%202023%20cost,also%20known%20as%20a%20tonne</t>
      </text>
    </comment>
  </commentList>
  <extLst>
    <ext uri="GoogleSheetsCustomDataVersion2">
      <go:sheetsCustomData xmlns:go="http://customooxmlschemas.google.com/" r:id="rId1" roundtripDataSignature="AMtx7mhmYyThUpmDam4AVCeTiS1ADTCeSw=="/>
    </ext>
  </extLst>
</comments>
</file>

<file path=xl/sharedStrings.xml><?xml version="1.0" encoding="utf-8"?>
<sst xmlns="http://schemas.openxmlformats.org/spreadsheetml/2006/main" count="337" uniqueCount="196">
  <si>
    <t>Monetizing the Financial Benefits of Optimizing Pharmaceutical Delivery Frequency</t>
  </si>
  <si>
    <t>Project Description</t>
  </si>
  <si>
    <t xml:space="preserve">The purpose of this model is to quantify the tangible and intangible benefits of optimizing last-mile delivery schedules for pharmaceutical customers. The monetization methodology is based on NYU Stern CSB’S ROSI framework process explained in the infographic below. For our analysis, we have interviewed key stakeholders from Healthcare Delivery Systems, collaborated with Cardinal Health on a deepdive project, reviewed the available research, and developed a model to monetize the specific benefits. 
The model is intended for a healthcare supply chain logistics partner to use as a tool for communicating the financial benefits of optimizing last-mile delivery and for strategic planning purposes. </t>
  </si>
  <si>
    <t>The ROSI™ Process</t>
  </si>
  <si>
    <t>Instructions</t>
  </si>
  <si>
    <t>This workbook includes multiple tabs to provide additional guidance and to summarize the model outputs: 
A. Guidance - lists important considerations to discuss before optimizing last-mile delivery
B. Benefits Summary - overview of the monetization methodology including links to inputs and calculations for each metric
C. Financial Benefits Summary - overview of the financial savings calculated by the model 
Seperate tabs for each metric measuring the benefits of: 
1. Fuel Savings
2. Operational Efficiency Savings
3. Carbon Efficiency Savings
4. Social Cost of Carbon Savings</t>
  </si>
  <si>
    <t>Refer to the "Guidance" tab for things to consider when starting to optimize last-mile delivery</t>
  </si>
  <si>
    <t>View the monetization calculations which are reflected in the numbered metric tabs. Tabs will include relevant input data used in each metric and can be updated as needed</t>
  </si>
  <si>
    <t>View the "Financial Benefits" and "Financial Benefits" Summary tabs which capture overall findings</t>
  </si>
  <si>
    <t>Introduction</t>
  </si>
  <si>
    <t>Globally, healthcare systems account for 4-5% of greenhouse gas emissions (Rodriguez-Jimenez et al., 2023; Thiel &amp; Richie, 2022). The United States has the second largest healthcare system in the world which emits approximately 479 million metric tons of CO2 annually, accounting for almost 8% of the nation’s total emissions (Thiel &amp; Richie, 2022). Much like in other industries, most emissions generated by the healthcare industry are indirect and come from throughout the supply chain (Pichler, 2019). As the regulatory environment transitions towards decarbonization, healthcare customers have started to demand lower emissions from supply chain partners as well. For example, in 2020, the National Health Service (NHS) in the UK committed to net zero emissions across their supply chain by 2045. To achieve this goal, the NHS will not purchase from suppliers that cannot at least meet their decarbonization commitments by 2030 (NHS England, Accessed 03 Oct 2023).</t>
  </si>
  <si>
    <t>Key considerations when considering optimizing last-mile pharmaceutical delivery</t>
  </si>
  <si>
    <t>Record response here</t>
  </si>
  <si>
    <t>User engagement</t>
  </si>
  <si>
    <t xml:space="preserve">1) Determine who needs to be involved in the decision-making process to optimize last-mile delivery in a way that is best suited to your organization and your customers' needs and which teams are best positioned to collect the necessary data (e.g. Sales, Transportation, Warehousing, Logistics). Appoint team leaders with diverse expertise that would be best suited to transform delivery practices </t>
  </si>
  <si>
    <t>2) Provide adequate education to get buy-in across the different departments involved. List the steps that will help</t>
  </si>
  <si>
    <t>3) Collaborate with the Sales, Transportation, Warehousing, and Logistics teams to understand customers' needs, existing customer contract conditions, and internal fulfillment and delivery infrastructure. Review existing contract terms with customers to assess the barriers associated with optimizing pharmaceutical delivery schedules</t>
  </si>
  <si>
    <t>Review sales contracts</t>
  </si>
  <si>
    <t>1) Collaborate with Sales teams to understand how delivery schedules and pricing are outlined in contracts.This is important to understand how to introduce alternative delivery practices aimed at increasing operational efficiency and reducing carbon emissions</t>
  </si>
  <si>
    <t xml:space="preserve">2) Consider negotiating with customers early on and/or re-evaluating existing contracts with interested customers </t>
  </si>
  <si>
    <t>Setting delivery targets and goals</t>
  </si>
  <si>
    <t xml:space="preserve"> 1) Set goals and priorities for implementing delivery optimization practices based on feasibility (i.e. while ensuring adequate supply of pharmaceutical goods to customers) and customer interest/willingness</t>
  </si>
  <si>
    <t xml:space="preserve"> 2) Consider prioritizing customers with the highest # of same day/week deliveries </t>
  </si>
  <si>
    <t xml:space="preserve"> 3) Another way to prioritize customers is based on their sustainability/decarbonization targets or total emissions associated with their pharmaceutical deliveries</t>
  </si>
  <si>
    <t>Launch pilot projects</t>
  </si>
  <si>
    <t xml:space="preserve"> 1) Work with Sales teams to survey customers, gauge customer interest in reducing delivery emissions, and introduce delivery optimization practices </t>
  </si>
  <si>
    <t xml:space="preserve"> 2) Work with interested customers to implement delivery optimization practices and track key metrics (e.g. cost savings, carbon savings)</t>
  </si>
  <si>
    <t>Collect and share data to demonstrate program's success</t>
  </si>
  <si>
    <t>1) Create dashboards that measure fuel savings, operations savings, and carbon savings and share success of the program with the decision making staff on an ongoing basis</t>
  </si>
  <si>
    <t>Types of data that you will need to populate this model and potential sources for the data</t>
  </si>
  <si>
    <t>1) Distance travelled per delivery (mi)</t>
  </si>
  <si>
    <t xml:space="preserve">2) Cost per mile ($) - can also be calculated using total volume of fuel consumed per delivery, cost of fuel per delivery </t>
  </si>
  <si>
    <t xml:space="preserve">3) Business growth rate &amp; discount rate </t>
  </si>
  <si>
    <t xml:space="preserve">4) Average # of items per delivery </t>
  </si>
  <si>
    <t>5) Cost per shipment ($) - for both the shipper and the customer</t>
  </si>
  <si>
    <t xml:space="preserve">6) Carbon emissions per mile (MT/mi) - can be calculated using GHG equivalencies </t>
  </si>
  <si>
    <t>7) Cost of carbon credits ($) + projected rate of price increase (%)</t>
  </si>
  <si>
    <t>8) Social Cost of Carbon (SCC, $) + projected rate of SCC increase (%)</t>
  </si>
  <si>
    <t xml:space="preserve">Key Performance Indicators to track </t>
  </si>
  <si>
    <t>1) Net fuel savings (gallons) and associated cost savings ($)</t>
  </si>
  <si>
    <t>2) Net operations savings ($)</t>
  </si>
  <si>
    <t>3) Net carbon emissions savings (MT) and associated cost of carbon credit and SCC avoided ($)</t>
  </si>
  <si>
    <t>Resources</t>
  </si>
  <si>
    <t>1) Rodriguez-Jimenez et al., 2023</t>
  </si>
  <si>
    <t>2) Thiel &amp; Richie, 2022</t>
  </si>
  <si>
    <t>3) Pichler, 2019</t>
  </si>
  <si>
    <t>4) NHS England, Accessed 03 Oct 2023</t>
  </si>
  <si>
    <t>List of financial benefits for reducing the number of deliveries while meeting client needs</t>
  </si>
  <si>
    <t>Benefit Explained</t>
  </si>
  <si>
    <t>Monetization Method</t>
  </si>
  <si>
    <t>Mediating Factor</t>
  </si>
  <si>
    <t>Fuel Cost Savings</t>
  </si>
  <si>
    <t>By reducing the number of deliveries, the pharmaceutical company can reduce their transportation-related fuel costs</t>
  </si>
  <si>
    <r>
      <rPr>
        <rFont val="Arial"/>
        <b/>
        <color theme="1"/>
        <sz val="14.0"/>
      </rPr>
      <t>Step 1:</t>
    </r>
    <r>
      <rPr>
        <rFont val="Arial"/>
        <color theme="1"/>
        <sz val="14.0"/>
      </rPr>
      <t xml:space="preserve"> Identify the company's baseline petrol and diesel costs based for the high-volume pharmaceutical customers
</t>
    </r>
    <r>
      <rPr>
        <rFont val="Arial"/>
        <b/>
        <color theme="1"/>
        <sz val="14.0"/>
      </rPr>
      <t>Step 2:</t>
    </r>
    <r>
      <rPr>
        <rFont val="Arial"/>
        <color theme="1"/>
        <sz val="14.0"/>
      </rPr>
      <t xml:space="preserve"> Estimate how this might grown in a business as usual scenario year-over-year if no changes are made (identify projected growth rate based on business growth projections)
</t>
    </r>
    <r>
      <rPr>
        <rFont val="Arial"/>
        <b/>
        <color theme="1"/>
        <sz val="14.0"/>
      </rPr>
      <t>Step 3:</t>
    </r>
    <r>
      <rPr>
        <rFont val="Arial"/>
        <color theme="1"/>
        <sz val="14.0"/>
      </rPr>
      <t xml:space="preserve"> Identify the company's discount rate to be used in the NPV calculation. Step 5: Forecast the sales growth using the inputs from Step 1. 
</t>
    </r>
    <r>
      <rPr>
        <rFont val="Arial"/>
        <b/>
        <color theme="1"/>
        <sz val="14.0"/>
      </rPr>
      <t>Step 4:</t>
    </r>
    <r>
      <rPr>
        <rFont val="Arial"/>
        <color theme="1"/>
        <sz val="14.0"/>
      </rPr>
      <t xml:space="preserve"> Forecast expected increases in costs for fuel 
</t>
    </r>
    <r>
      <rPr>
        <rFont val="Arial"/>
        <b/>
        <color theme="1"/>
        <sz val="14.0"/>
      </rPr>
      <t>Step 5:</t>
    </r>
    <r>
      <rPr>
        <rFont val="Arial"/>
        <color theme="1"/>
        <sz val="14.0"/>
      </rPr>
      <t xml:space="preserve"> Calculate the business as usual scenario 
</t>
    </r>
    <r>
      <rPr>
        <rFont val="Arial"/>
        <b/>
        <color theme="1"/>
        <sz val="14.0"/>
      </rPr>
      <t>Step 6:</t>
    </r>
    <r>
      <rPr>
        <rFont val="Arial"/>
        <color theme="1"/>
        <sz val="14.0"/>
      </rPr>
      <t xml:space="preserve"> Calculate a scenario with reducing deliveries by 50% 
</t>
    </r>
    <r>
      <rPr>
        <rFont val="Arial"/>
        <b/>
        <color theme="1"/>
        <sz val="14.0"/>
      </rPr>
      <t>Step 7:</t>
    </r>
    <r>
      <rPr>
        <rFont val="Arial"/>
        <color theme="1"/>
        <sz val="14.0"/>
      </rPr>
      <t xml:space="preserve"> Calculate an alternative scenario of reducing deliveries to 2 per week
</t>
    </r>
    <r>
      <rPr>
        <rFont val="Arial"/>
        <b/>
        <color theme="1"/>
        <sz val="14.0"/>
      </rPr>
      <t>Step 8:</t>
    </r>
    <r>
      <rPr>
        <rFont val="Arial"/>
        <color theme="1"/>
        <sz val="14.0"/>
      </rPr>
      <t xml:space="preserve"> Calculate the difference between BAU and the alternative scenarios
</t>
    </r>
    <r>
      <rPr>
        <rFont val="Arial"/>
        <b/>
        <color theme="1"/>
        <sz val="14.0"/>
      </rPr>
      <t>Step 9:</t>
    </r>
    <r>
      <rPr>
        <rFont val="Arial"/>
        <color theme="1"/>
        <sz val="14.0"/>
      </rPr>
      <t xml:space="preserve"> Calculate the NPV of the difference using the discount rate from Step 3.  </t>
    </r>
  </si>
  <si>
    <t>Operational Efficiency</t>
  </si>
  <si>
    <t>Operational Savings</t>
  </si>
  <si>
    <t>The pharmaceutical company and its customers can reduce costs by lowering the number of deliveries that need to be coordinated, picked, packed, stocked etc.</t>
  </si>
  <si>
    <r>
      <rPr>
        <rFont val="Arial"/>
        <b/>
        <color theme="1"/>
        <sz val="14.0"/>
      </rPr>
      <t>Step 1:</t>
    </r>
    <r>
      <rPr>
        <rFont val="Arial"/>
        <color theme="1"/>
        <sz val="14.0"/>
      </rPr>
      <t xml:space="preserve"> Estimate the base case 
</t>
    </r>
    <r>
      <rPr>
        <rFont val="Arial"/>
        <b/>
        <color theme="1"/>
        <sz val="14.0"/>
      </rPr>
      <t>Step 2:</t>
    </r>
    <r>
      <rPr>
        <rFont val="Arial"/>
        <color theme="1"/>
        <sz val="14.0"/>
      </rPr>
      <t xml:space="preserve"> Estimate the new number of deliveries under the 50% reduction and 2 Times per week scenarios
</t>
    </r>
    <r>
      <rPr>
        <rFont val="Arial"/>
        <b/>
        <color theme="1"/>
        <sz val="14.0"/>
      </rPr>
      <t>Step 3:</t>
    </r>
    <r>
      <rPr>
        <rFont val="Arial"/>
        <color theme="1"/>
        <sz val="14.0"/>
      </rPr>
      <t xml:space="preserve"> Multiply the shipping cost  
</t>
    </r>
    <r>
      <rPr>
        <rFont val="Arial"/>
        <b/>
        <color theme="1"/>
        <sz val="14.0"/>
      </rPr>
      <t>Step 4:</t>
    </r>
    <r>
      <rPr>
        <rFont val="Arial"/>
        <color theme="1"/>
        <sz val="14.0"/>
      </rPr>
      <t xml:space="preserve"> Subtract either reduced scenario from the base case in order to determine the savings. 50% reduction is the more conservative option</t>
    </r>
  </si>
  <si>
    <t>Carbon Credit Savings</t>
  </si>
  <si>
    <t>By reducing the number of deliveries, the pharmaceutical company can reduce its transportation-related emissions and the related carbon credit costs to meet reduction targets</t>
  </si>
  <si>
    <r>
      <rPr>
        <rFont val="Arial"/>
        <b/>
        <color theme="1"/>
        <sz val="14.0"/>
      </rPr>
      <t>Step 1:</t>
    </r>
    <r>
      <rPr>
        <rFont val="Arial"/>
        <color theme="1"/>
        <sz val="14.0"/>
      </rPr>
      <t xml:space="preserve"> Identify the company's baseline petrol and diesel emissions based for the high-volume pharmaceutical customers. 
</t>
    </r>
    <r>
      <rPr>
        <rFont val="Arial"/>
        <b/>
        <color theme="1"/>
        <sz val="14.0"/>
      </rPr>
      <t>Step 2:</t>
    </r>
    <r>
      <rPr>
        <rFont val="Arial"/>
        <color theme="1"/>
        <sz val="14.0"/>
      </rPr>
      <t xml:space="preserve"> Estimate how this might grow in a business as usual scenario year-over-year if no changes are made (identify projected growth rate based on business growth projections)
</t>
    </r>
    <r>
      <rPr>
        <rFont val="Arial"/>
        <b/>
        <color theme="1"/>
        <sz val="14.0"/>
      </rPr>
      <t>Step 3:</t>
    </r>
    <r>
      <rPr>
        <rFont val="Arial"/>
        <color theme="1"/>
        <sz val="14.0"/>
      </rPr>
      <t xml:space="preserve"> Identify the company's discount rate to be used in the NPV calculation
</t>
    </r>
    <r>
      <rPr>
        <rFont val="Arial"/>
        <b/>
        <color theme="1"/>
        <sz val="14.0"/>
      </rPr>
      <t>Step 4:</t>
    </r>
    <r>
      <rPr>
        <rFont val="Arial"/>
        <color theme="1"/>
        <sz val="14.0"/>
      </rPr>
      <t xml:space="preserve"> Identify Carbon Credit costs
</t>
    </r>
    <r>
      <rPr>
        <rFont val="Arial"/>
        <b/>
        <color theme="1"/>
        <sz val="14.0"/>
      </rPr>
      <t>Step 5:</t>
    </r>
    <r>
      <rPr>
        <rFont val="Arial"/>
        <color theme="1"/>
        <sz val="14.0"/>
      </rPr>
      <t xml:space="preserve"> Forecast expected increases in costs for carbon credits 
</t>
    </r>
    <r>
      <rPr>
        <rFont val="Arial"/>
        <b/>
        <color theme="1"/>
        <sz val="14.0"/>
      </rPr>
      <t>Step 6:</t>
    </r>
    <r>
      <rPr>
        <rFont val="Arial"/>
        <color theme="1"/>
        <sz val="14.0"/>
      </rPr>
      <t xml:space="preserve"> Calculate the business as usual scenario 
</t>
    </r>
    <r>
      <rPr>
        <rFont val="Arial"/>
        <b/>
        <color theme="1"/>
        <sz val="14.0"/>
      </rPr>
      <t>Step 7:</t>
    </r>
    <r>
      <rPr>
        <rFont val="Arial"/>
        <color theme="1"/>
        <sz val="14.0"/>
      </rPr>
      <t xml:space="preserve"> Calculate a scenario with reducing deliveries by 50% 
</t>
    </r>
    <r>
      <rPr>
        <rFont val="Arial"/>
        <b/>
        <color theme="1"/>
        <sz val="14.0"/>
      </rPr>
      <t>Step 8:</t>
    </r>
    <r>
      <rPr>
        <rFont val="Arial"/>
        <color theme="1"/>
        <sz val="14.0"/>
      </rPr>
      <t xml:space="preserve"> Calculate an alternative scenario of reducing deliveries to 2 per week
</t>
    </r>
    <r>
      <rPr>
        <rFont val="Arial"/>
        <b/>
        <color theme="1"/>
        <sz val="14.0"/>
      </rPr>
      <t>Step 9:</t>
    </r>
    <r>
      <rPr>
        <rFont val="Arial"/>
        <color theme="1"/>
        <sz val="14.0"/>
      </rPr>
      <t xml:space="preserve"> Calculate the difference between BAU and the alternative scenarios
</t>
    </r>
    <r>
      <rPr>
        <rFont val="Arial"/>
        <b/>
        <color theme="1"/>
        <sz val="14.0"/>
      </rPr>
      <t>Step 10:</t>
    </r>
    <r>
      <rPr>
        <rFont val="Arial"/>
        <color theme="1"/>
        <sz val="14.0"/>
      </rPr>
      <t xml:space="preserve"> Calculate the NPV of the difference using the discount rate from Step 3. </t>
    </r>
  </si>
  <si>
    <t>Risk Management</t>
  </si>
  <si>
    <t>Social Carbon Savings</t>
  </si>
  <si>
    <t>By reducing the number of deliveries, the pharmaceutical company can reduce its transportation-related emissions and the related social cost of carbon to meet reduction targets</t>
  </si>
  <si>
    <r>
      <rPr>
        <rFont val="Arial"/>
        <b/>
        <color theme="1"/>
        <sz val="14.0"/>
      </rPr>
      <t>Step 1:</t>
    </r>
    <r>
      <rPr>
        <rFont val="Arial"/>
        <color theme="1"/>
        <sz val="14.0"/>
      </rPr>
      <t xml:space="preserve"> Identify the company's baseline petrol and diesel emissions based for the high-volume pharmaceutical customers. 
</t>
    </r>
    <r>
      <rPr>
        <rFont val="Arial"/>
        <b/>
        <color theme="1"/>
        <sz val="14.0"/>
      </rPr>
      <t>Step 2:</t>
    </r>
    <r>
      <rPr>
        <rFont val="Arial"/>
        <color theme="1"/>
        <sz val="14.0"/>
      </rPr>
      <t xml:space="preserve"> Estimate how this might grow in a business as usual scenario year-over-year if no changes are made (identify projected growth rate based on business growth projections)
</t>
    </r>
    <r>
      <rPr>
        <rFont val="Arial"/>
        <b/>
        <color theme="1"/>
        <sz val="14.0"/>
      </rPr>
      <t>Step 3:</t>
    </r>
    <r>
      <rPr>
        <rFont val="Arial"/>
        <color theme="1"/>
        <sz val="14.0"/>
      </rPr>
      <t xml:space="preserve"> Identify the company's discount rate to be used in the NPV calculation
</t>
    </r>
    <r>
      <rPr>
        <rFont val="Arial"/>
        <b/>
        <color theme="1"/>
        <sz val="14.0"/>
      </rPr>
      <t>Step 4:</t>
    </r>
    <r>
      <rPr>
        <rFont val="Arial"/>
        <color theme="1"/>
        <sz val="14.0"/>
      </rPr>
      <t xml:space="preserve"> Identify social cost of carbon</t>
    </r>
  </si>
  <si>
    <t>General Inputs</t>
  </si>
  <si>
    <t xml:space="preserve">Below are key variables that are essential to the financial model and reappear frequently throughout the workbook. Users can enter the relevant values below and they will be automatically updated wherever they appear throughout the workbook.  If any of these variables need to be updated, users can update them on this tab and the updates will be reflected throughout the workbook. </t>
  </si>
  <si>
    <t>Base Year</t>
  </si>
  <si>
    <t>Business Growth Rate</t>
  </si>
  <si>
    <t>Discount Rate (Weighted Average Cost of Capital)</t>
  </si>
  <si>
    <t>ROSI™ Monetization</t>
  </si>
  <si>
    <t xml:space="preserve">Financial Benefits Summary </t>
  </si>
  <si>
    <t>Average Benefit</t>
  </si>
  <si>
    <t>Benefits</t>
  </si>
  <si>
    <t>Fuel Savings</t>
  </si>
  <si>
    <t>Net Benefit</t>
  </si>
  <si>
    <t>Present Value (7 Year)</t>
  </si>
  <si>
    <t>Operations Savings</t>
  </si>
  <si>
    <t>Cabon Savings</t>
  </si>
  <si>
    <t>Total Benefits</t>
  </si>
  <si>
    <t>Total Present Value (7 Year)</t>
  </si>
  <si>
    <t>Annual Costs</t>
  </si>
  <si>
    <t>Add Costs Here as identified</t>
  </si>
  <si>
    <t>Total Costs</t>
  </si>
  <si>
    <t>Net Benefits</t>
  </si>
  <si>
    <t>Reduced Fuel Costs</t>
  </si>
  <si>
    <t>Cell Legend</t>
  </si>
  <si>
    <t>Financial Benefit</t>
  </si>
  <si>
    <t>Inputs</t>
  </si>
  <si>
    <t>By reducing the number of deliveries, companies can reduce their transportation-related fuel costs</t>
  </si>
  <si>
    <t>Formulas</t>
  </si>
  <si>
    <t>Methodology for calculation</t>
  </si>
  <si>
    <t>Drop Down Selection</t>
  </si>
  <si>
    <t xml:space="preserve">Step 1: Identify the company's baseline petrol and diesel costs based for the high-volume pharmaceutical customers
Step 2: Estimate how this might grown in a business as usual scenario year-over-year if no changes are made (identify projected growth rate based on business growth projections)
Step 3: Identify the company's discount rate to be used in the NPV calculation. 
Step 4: Forecast the sales growth using the inputs from Step 1. 
Step 5: Forecast expected increases in costs for fuel 
Step 6: Calculate the business as usual scenario 
Step 7: Calculate a scenario with reducing deliveries by 50% 
Step 8: Calculate an alternative scenario of reducing deliveries to 2 per week
Step 9: Calculate the difference between BAU and the alternative scenarios
Step 10: Calculate the NPV of the difference using the discount rate from Step 3.  </t>
  </si>
  <si>
    <t>Input</t>
  </si>
  <si>
    <t>Units</t>
  </si>
  <si>
    <t>Annualized miles associated with petrol</t>
  </si>
  <si>
    <t>Miles</t>
  </si>
  <si>
    <t>Annualized miles associated with diesel</t>
  </si>
  <si>
    <t>Fuel efficiency for petrol vehicles</t>
  </si>
  <si>
    <t>mpg</t>
  </si>
  <si>
    <r>
      <rPr>
        <rFont val="Arial"/>
        <sz val="12.0"/>
        <u/>
      </rPr>
      <t xml:space="preserve">If you are unable to find cost per mile from your logistics provider, miles travelled / fuel efficiency (mpg) = gallons of fuel consumed. Assuming 12 mpg, based on </t>
    </r>
    <r>
      <rPr>
        <rFont val="Arial"/>
        <color rgb="FF1155CC"/>
        <sz val="12.0"/>
        <u/>
      </rPr>
      <t>Penske's commercial truck leasing specs</t>
    </r>
    <r>
      <rPr>
        <rFont val="Arial"/>
        <sz val="12.0"/>
        <u/>
      </rPr>
      <t xml:space="preserve"> but this value can be changed if necessary.</t>
    </r>
  </si>
  <si>
    <t>Fuel efficiency for diesel vehicles</t>
  </si>
  <si>
    <r>
      <rPr>
        <rFont val="Arial"/>
        <sz val="12.0"/>
        <u/>
      </rPr>
      <t xml:space="preserve">If you are unable to find cost per mile from your logistics provider, miles travelled / fuel efficiency (mpg) = gallons of fuel consumed. Assuming 6.5 mpg, based on </t>
    </r>
    <r>
      <rPr>
        <rFont val="Arial"/>
        <color rgb="FF1155CC"/>
        <sz val="12.0"/>
        <u/>
      </rPr>
      <t>Phoenix Truck Driving Institute</t>
    </r>
    <r>
      <rPr>
        <rFont val="Arial"/>
        <sz val="12.0"/>
        <u/>
      </rPr>
      <t xml:space="preserve"> but this value can be changed if necessary.</t>
    </r>
  </si>
  <si>
    <t>Gallons of petrol fuel consumed</t>
  </si>
  <si>
    <t>Gal</t>
  </si>
  <si>
    <t>Gallons of diesel fuel consumed</t>
  </si>
  <si>
    <t>Total cost of petrol</t>
  </si>
  <si>
    <t>$</t>
  </si>
  <si>
    <r>
      <rPr>
        <rFont val="Arial"/>
        <sz val="12.0"/>
        <u/>
      </rPr>
      <t xml:space="preserve">2022 US avg gasoline price ($3.95/gal) * gallons of petrol fuel consumed = total cost of petrol. Derived from 2022 US average gasoline prices from </t>
    </r>
    <r>
      <rPr>
        <rFont val="Arial"/>
        <color rgb="FF1155CC"/>
        <sz val="12.0"/>
        <u/>
      </rPr>
      <t>Statista</t>
    </r>
    <r>
      <rPr>
        <rFont val="Arial"/>
        <sz val="12.0"/>
        <u/>
      </rPr>
      <t xml:space="preserve"> ($3.95/gallon). This value can be replaced if you have access to the direct value via logistics teams/providers. </t>
    </r>
  </si>
  <si>
    <t>Total cost of diesel</t>
  </si>
  <si>
    <t xml:space="preserve">2022 US avg diesel price ($4.989/gal) * gallons of petrol fuel consumed = total cost of diesel. Derived from 2022 US average diesel prices, incl. taxes, from the EIA ($4.989/gallon). This value can be replaced if you have access to the direct value via logistics teams/providers. </t>
  </si>
  <si>
    <t>Cost per mile for petrol</t>
  </si>
  <si>
    <t>$/mi</t>
  </si>
  <si>
    <t xml:space="preserve">Total cost of petrol ($) / annualized miles associated with petrol (mi) = cost per mile ($/mi). This value can be replaced if you have access to the direct value via logistics teams/providers. </t>
  </si>
  <si>
    <t>Cost per mile for diesel</t>
  </si>
  <si>
    <t>% Reduction Scenario</t>
  </si>
  <si>
    <t>%</t>
  </si>
  <si>
    <t xml:space="preserve">*DROP DOWN MENU* </t>
  </si>
  <si>
    <t>Calculation</t>
  </si>
  <si>
    <t>Reduction Scenarios (%)</t>
  </si>
  <si>
    <t>Base Case</t>
  </si>
  <si>
    <t>Unit</t>
  </si>
  <si>
    <t>Annual miles associated with petrol</t>
  </si>
  <si>
    <t>Annual miles associated with diesel</t>
  </si>
  <si>
    <t>Petrol Price/Mile</t>
  </si>
  <si>
    <t>Diesel Price/Mile</t>
  </si>
  <si>
    <t>Annual Petrol Cost</t>
  </si>
  <si>
    <t>Annual Diesel Cost</t>
  </si>
  <si>
    <t>Total fuel cost</t>
  </si>
  <si>
    <t>Reducing total deliveries by</t>
  </si>
  <si>
    <t>Annualized miles petrol and diesel</t>
  </si>
  <si>
    <t>Total Reduced Fuel Cost</t>
  </si>
  <si>
    <t>Reduced cost of Fuel</t>
  </si>
  <si>
    <t>Net Present Value of Fuel Savings</t>
  </si>
  <si>
    <t>Reduced Operations Costs</t>
  </si>
  <si>
    <t xml:space="preserve">Pharmaceutical companies and their customers can reduce costs by lowering the number of deliveries that need to be coordinated, picked, packed, stocked etc. </t>
  </si>
  <si>
    <t>Methodology</t>
  </si>
  <si>
    <t>Step 1: Estimate the base case 
Step 2: Estimate the new number of deliveries under the 50% reduction and 2 Times per week scenarios
Step 3: Multiply the shipping cost  
Step 4: Subtract either reduced scenario from the base case in order to determine the savings. 50% reduction is the more conservative option</t>
  </si>
  <si>
    <t>Average number of items per delivery</t>
  </si>
  <si>
    <t>Number</t>
  </si>
  <si>
    <t xml:space="preserve">Total number of deliveries in a year </t>
  </si>
  <si>
    <t>Shipment Cost</t>
  </si>
  <si>
    <t>Receiving cost per shipment (customer)</t>
  </si>
  <si>
    <t>Growth rate</t>
  </si>
  <si>
    <t>Average number of deliveries</t>
  </si>
  <si>
    <t>Aveage cost per shipment</t>
  </si>
  <si>
    <t>Receiving cost per shipment</t>
  </si>
  <si>
    <t>Annual shipment cost</t>
  </si>
  <si>
    <t>Annual receiving cost per shipment</t>
  </si>
  <si>
    <t>Total shipment and receiving costs</t>
  </si>
  <si>
    <t xml:space="preserve">Reducing high frequency deliveries by </t>
  </si>
  <si>
    <t>New average number with reduction</t>
  </si>
  <si>
    <t>Difference in Orders</t>
  </si>
  <si>
    <t>Shipping cost per shipment</t>
  </si>
  <si>
    <t>Average  receiving cost</t>
  </si>
  <si>
    <t>Total shipping costs</t>
  </si>
  <si>
    <t>Total receiving cost</t>
  </si>
  <si>
    <t>Difference between BAU and 50% Scenario for shipping</t>
  </si>
  <si>
    <t>Difference between BAU and 50% Scenario for receiving at the customer's location</t>
  </si>
  <si>
    <t>Reducing high frequency deliveries by 50%</t>
  </si>
  <si>
    <t>Net Present Value</t>
  </si>
  <si>
    <t>Improved carbon efficiencies leading to savings from Carbon Credit Purchase</t>
  </si>
  <si>
    <t>By reducing the number of deliveries, pharmaceutical companies can reduce their transportation-related emissions and the related carbon credit costs to meet reduction targets</t>
  </si>
  <si>
    <t>Methodology for calculations</t>
  </si>
  <si>
    <t xml:space="preserve">Step 1: Identify the company's baseline petrol and diesel emissions based for the high-volume pharmaceutical customers. 
Step 2: Estimate how this might grow in a business as usual scenario year-over-year if no changes are made (identify projected growth rate based on business growth projections)
Step 3: Identify the company's discount rate to be used in the NPV calculation
Step 4: Identify relevant carbon cost proxies; cost of carbon offsets and social cost of carbon are pre-loaded into this model 
Step 5: Forecast expected increases in costs for carbon credits 
Step 6: Calculate the business as usual scenario 
Step 7: Calculate a scenario with reducing deliveries by 50% 
Step 8: Calculate an alternative scenario of reducing deliveries to 2 per week
Step 9: Calculate the difference between BAU and the alternative scenarios
Step 10: Calculate the NPV of the difference using the discount rate from Step 3. </t>
  </si>
  <si>
    <t>Total carbon emissions for petrol</t>
  </si>
  <si>
    <t>MT</t>
  </si>
  <si>
    <t>Derived from the EPA's Greenhouse Gas Equivalencies Calculator (8.887 kg of CO2/gallon of gasoline)</t>
  </si>
  <si>
    <t>Total carbon emissions for diesel</t>
  </si>
  <si>
    <t>Derived from the EPA's Greenhouse Gas Equivalencies Calculator (10.180 kg of CO2/gallon of diesel)</t>
  </si>
  <si>
    <t>Carbon emissions per mile for petrol</t>
  </si>
  <si>
    <t>MT/mi</t>
  </si>
  <si>
    <t>Carbon emissions per mile for diesel</t>
  </si>
  <si>
    <t>Carbon Price per MT</t>
  </si>
  <si>
    <t>Carbon price projected rate of increase</t>
  </si>
  <si>
    <t>Business as Usual</t>
  </si>
  <si>
    <t>Annual Carbon Emissions from Petrol</t>
  </si>
  <si>
    <t>Annual Carbon Emissions from Diesel</t>
  </si>
  <si>
    <t>Total emissions</t>
  </si>
  <si>
    <t>Carbon Price ($/MT)</t>
  </si>
  <si>
    <t>Growth Rate (%)</t>
  </si>
  <si>
    <t>Carbon Credit Price (According to Terrapass, "carbon credits in 2023 cost $40-80 per metric ton of CO2 or equivalent GHG emissions." For this calculation, we used the median value of $60/metric ton of CO2)</t>
  </si>
  <si>
    <t>DGB estimates a compound annual growth rate of 18.23% from 2023-2028</t>
  </si>
  <si>
    <t xml:space="preserve">                                                                                  </t>
  </si>
  <si>
    <t>Cost of Carbon</t>
  </si>
  <si>
    <t>$/MT</t>
  </si>
  <si>
    <t>Social Cost of Carbon (Assuming a 2.5% discount rate, SCC in 2024 is $128)</t>
  </si>
  <si>
    <t>Calculated from SCC projections from 2022 to 2030</t>
  </si>
  <si>
    <t>Total Cost of Carbon</t>
  </si>
  <si>
    <t xml:space="preserve">$ </t>
  </si>
  <si>
    <t>Carbon Credit Cost</t>
  </si>
  <si>
    <t>Total Carbon Credit Cost</t>
  </si>
  <si>
    <t>Carbon credit cost avoided</t>
  </si>
  <si>
    <t>Reduced cost of Carbon Credits</t>
  </si>
  <si>
    <t xml:space="preserve">Net Present Value </t>
  </si>
</sst>
</file>

<file path=xl/styles.xml><?xml version="1.0" encoding="utf-8"?>
<styleSheet xmlns="http://schemas.openxmlformats.org/spreadsheetml/2006/main" xmlns:x14ac="http://schemas.microsoft.com/office/spreadsheetml/2009/9/ac" xmlns:mc="http://schemas.openxmlformats.org/markup-compatibility/2006">
  <numFmts count="9">
    <numFmt numFmtId="164" formatCode="mmmm\ yyyy"/>
    <numFmt numFmtId="165" formatCode="&quot;$&quot;#,##0"/>
    <numFmt numFmtId="166" formatCode="#,##0.0"/>
    <numFmt numFmtId="167" formatCode="&quot;$&quot;#,##0.00"/>
    <numFmt numFmtId="168" formatCode="0.000%"/>
    <numFmt numFmtId="169" formatCode="&quot;$&quot;#,##0.0"/>
    <numFmt numFmtId="170" formatCode="#,##0.0000"/>
    <numFmt numFmtId="171" formatCode="0.000000000"/>
    <numFmt numFmtId="172" formatCode="#,##0.0000000"/>
  </numFmts>
  <fonts count="33">
    <font>
      <sz val="10.0"/>
      <color rgb="FF000000"/>
      <name val="Arial"/>
      <scheme val="minor"/>
    </font>
    <font>
      <b/>
      <sz val="24.0"/>
      <color theme="1"/>
      <name val="Arial"/>
    </font>
    <font>
      <sz val="10.0"/>
      <color theme="1"/>
      <name val="Arial"/>
    </font>
    <font>
      <b/>
      <sz val="18.0"/>
      <color theme="1"/>
      <name val="Arial"/>
    </font>
    <font>
      <sz val="12.0"/>
      <color theme="1"/>
      <name val="Arial"/>
    </font>
    <font>
      <sz val="10.0"/>
      <color rgb="FF000000"/>
      <name val="Arial"/>
    </font>
    <font>
      <b/>
      <sz val="14.0"/>
      <color rgb="FFFFFFFF"/>
      <name val="Arial"/>
    </font>
    <font/>
    <font>
      <sz val="11.0"/>
      <color theme="1"/>
      <name val="Arial"/>
    </font>
    <font>
      <sz val="12.0"/>
      <color rgb="FF000000"/>
      <name val="Arial"/>
    </font>
    <font>
      <b/>
      <sz val="12.0"/>
      <color theme="1"/>
      <name val="Arial"/>
    </font>
    <font>
      <sz val="12.0"/>
      <color theme="1"/>
      <name val="Calibri"/>
    </font>
    <font>
      <b/>
      <sz val="12.0"/>
      <color rgb="FF000000"/>
      <name val="Arial"/>
    </font>
    <font>
      <b/>
      <sz val="12.0"/>
      <color rgb="FFFFFFFF"/>
      <name val="Arial"/>
    </font>
    <font>
      <b/>
      <sz val="12.0"/>
      <color theme="0"/>
      <name val="Arial"/>
    </font>
    <font>
      <sz val="12.0"/>
      <color theme="0"/>
      <name val="Arial"/>
    </font>
    <font>
      <u/>
      <sz val="12.0"/>
      <color rgb="FF0000FF"/>
      <name val="Arial"/>
    </font>
    <font>
      <b/>
      <sz val="14.0"/>
      <color theme="1"/>
      <name val="Arial"/>
    </font>
    <font>
      <sz val="14.0"/>
      <color theme="1"/>
      <name val="Arial"/>
    </font>
    <font>
      <b/>
      <sz val="14.0"/>
      <color rgb="FF7030A0"/>
      <name val="Arial"/>
    </font>
    <font>
      <b/>
      <sz val="12.0"/>
      <color rgb="FF7030A0"/>
      <name val="Arial"/>
    </font>
    <font>
      <b/>
      <sz val="12.0"/>
      <color rgb="FF57068C"/>
      <name val="Arial"/>
      <scheme val="minor"/>
    </font>
    <font>
      <b/>
      <u/>
      <sz val="12.0"/>
      <color rgb="FF572B85"/>
      <name val="Arial"/>
    </font>
    <font>
      <u/>
      <sz val="12.0"/>
      <color rgb="FF0000FF"/>
      <name val="Arial"/>
    </font>
    <font>
      <u/>
      <sz val="12.0"/>
      <color rgb="FF0000FF"/>
      <name val="Arial"/>
    </font>
    <font>
      <u/>
      <sz val="12.0"/>
      <color theme="1"/>
      <name val="Arial"/>
    </font>
    <font>
      <u/>
      <sz val="12.0"/>
      <color rgb="FF000000"/>
      <name val="Arial"/>
    </font>
    <font>
      <sz val="12.0"/>
      <color rgb="FF222222"/>
      <name val="Arial"/>
    </font>
    <font>
      <sz val="12.0"/>
      <color rgb="FF1F1F1F"/>
      <name val="Arial"/>
    </font>
    <font>
      <u/>
      <sz val="12.0"/>
      <color rgb="FF0000FF"/>
      <name val="Arial"/>
    </font>
    <font>
      <u/>
      <sz val="12.0"/>
      <color rgb="FF0000FF"/>
      <name val="Arial"/>
    </font>
    <font>
      <u/>
      <sz val="12.0"/>
      <color theme="1"/>
      <name val="Arial"/>
    </font>
    <font>
      <u/>
      <sz val="12.0"/>
      <color theme="1"/>
      <name val="Arial"/>
    </font>
  </fonts>
  <fills count="16">
    <fill>
      <patternFill patternType="none"/>
    </fill>
    <fill>
      <patternFill patternType="lightGray"/>
    </fill>
    <fill>
      <patternFill patternType="solid">
        <fgColor rgb="FFFFFFFF"/>
        <bgColor rgb="FFFFFFFF"/>
      </patternFill>
    </fill>
    <fill>
      <patternFill patternType="solid">
        <fgColor rgb="FF7030A0"/>
        <bgColor rgb="FF7030A0"/>
      </patternFill>
    </fill>
    <fill>
      <patternFill patternType="solid">
        <fgColor theme="0"/>
        <bgColor theme="0"/>
      </patternFill>
    </fill>
    <fill>
      <patternFill patternType="solid">
        <fgColor rgb="FFDEEAF6"/>
        <bgColor rgb="FFDEEAF6"/>
      </patternFill>
    </fill>
    <fill>
      <patternFill patternType="solid">
        <fgColor rgb="FF57068C"/>
        <bgColor rgb="FF57068C"/>
      </patternFill>
    </fill>
    <fill>
      <patternFill patternType="solid">
        <fgColor rgb="FFFFFF00"/>
        <bgColor rgb="FFFFFF00"/>
      </patternFill>
    </fill>
    <fill>
      <patternFill patternType="solid">
        <fgColor rgb="FF572B85"/>
        <bgColor rgb="FF572B85"/>
      </patternFill>
    </fill>
    <fill>
      <patternFill patternType="solid">
        <fgColor rgb="FFBCD399"/>
        <bgColor rgb="FFBCD399"/>
      </patternFill>
    </fill>
    <fill>
      <patternFill patternType="solid">
        <fgColor rgb="FFDDCCEE"/>
        <bgColor rgb="FFDDCCEE"/>
      </patternFill>
    </fill>
    <fill>
      <patternFill patternType="solid">
        <fgColor rgb="FFFBBC04"/>
        <bgColor rgb="FFFBBC04"/>
      </patternFill>
    </fill>
    <fill>
      <patternFill patternType="solid">
        <fgColor rgb="FFD7F1FB"/>
        <bgColor rgb="FFD7F1FB"/>
      </patternFill>
    </fill>
    <fill>
      <patternFill patternType="solid">
        <fgColor rgb="FFD9EAD3"/>
        <bgColor rgb="FFD9EAD3"/>
      </patternFill>
    </fill>
    <fill>
      <patternFill patternType="solid">
        <fgColor rgb="FFEFEFEF"/>
        <bgColor rgb="FFEFEFEF"/>
      </patternFill>
    </fill>
    <fill>
      <patternFill patternType="solid">
        <fgColor rgb="FFC597E3"/>
        <bgColor rgb="FFC597E3"/>
      </patternFill>
    </fill>
  </fills>
  <borders count="48">
    <border/>
    <border>
      <left/>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thin">
        <color rgb="FF000000"/>
      </left>
      <right style="thin">
        <color rgb="FF000000"/>
      </right>
      <top/>
      <bottom style="thin">
        <color rgb="FF000000"/>
      </bottom>
    </border>
    <border>
      <left/>
      <top style="thin">
        <color rgb="FF000000"/>
      </top>
      <bottom style="thin">
        <color rgb="FF000000"/>
      </bottom>
    </border>
    <border>
      <top style="thin">
        <color rgb="FF000000"/>
      </top>
    </border>
    <border>
      <left/>
      <right/>
      <top style="thin">
        <color rgb="FF000000"/>
      </top>
      <bottom/>
    </border>
    <border>
      <left style="thin">
        <color rgb="FF000000"/>
      </left>
      <right/>
      <top/>
      <bottom style="thin">
        <color rgb="FF000000"/>
      </bottom>
    </border>
    <border>
      <left/>
      <right/>
      <top/>
      <bottom style="thin">
        <color rgb="FF000000"/>
      </bottom>
    </border>
    <border>
      <left/>
      <top/>
      <bottom style="thin">
        <color rgb="FF000000"/>
      </bottom>
    </border>
    <border>
      <left/>
      <top/>
      <bottom/>
    </border>
    <border>
      <top/>
      <bottom/>
    </border>
    <border>
      <right/>
      <top/>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000000"/>
      </left>
      <top style="thin">
        <color rgb="FF000000"/>
      </top>
    </border>
    <border>
      <right style="thin">
        <color rgb="FF000000"/>
      </right>
      <top style="thin">
        <color rgb="FF000000"/>
      </top>
    </border>
    <border>
      <left style="thin">
        <color rgb="FF000000"/>
      </left>
      <right/>
      <top style="thin">
        <color rgb="FF000000"/>
      </top>
      <bottom/>
    </border>
    <border>
      <left/>
      <right style="thin">
        <color rgb="FF000000"/>
      </right>
      <top style="thin">
        <color rgb="FF000000"/>
      </top>
      <bottom/>
    </border>
    <border>
      <left style="thin">
        <color rgb="FF000000"/>
      </left>
    </border>
    <border>
      <right style="thin">
        <color rgb="FF000000"/>
      </right>
    </border>
    <border>
      <left/>
      <right style="thin">
        <color rgb="FF000000"/>
      </right>
      <top/>
      <bottom/>
    </border>
    <border>
      <left style="thin">
        <color rgb="FF000000"/>
      </left>
      <bottom style="thin">
        <color rgb="FF000000"/>
      </bottom>
    </border>
    <border>
      <bottom style="thin">
        <color rgb="FF000000"/>
      </bottom>
    </border>
    <border>
      <right style="thin">
        <color rgb="FF000000"/>
      </right>
      <bottom style="thin">
        <color rgb="FF000000"/>
      </bottom>
    </border>
    <border>
      <left/>
      <right style="thin">
        <color rgb="FF000000"/>
      </right>
      <top style="thin">
        <color rgb="FF000000"/>
      </top>
    </border>
    <border>
      <left style="thin">
        <color rgb="FF000000"/>
      </left>
      <right/>
      <top/>
      <bottom/>
    </border>
    <border>
      <left/>
      <right style="thin">
        <color rgb="FF000000"/>
      </right>
    </border>
    <border>
      <left/>
      <right style="thin">
        <color rgb="FF000000"/>
      </right>
      <bottom/>
    </border>
    <border>
      <left style="thin">
        <color rgb="FF000000"/>
      </left>
      <top/>
      <bottom/>
    </border>
    <border>
      <right style="thin">
        <color rgb="FF000000"/>
      </right>
      <top/>
      <bottom/>
    </border>
    <border>
      <left style="thin">
        <color rgb="FF000000"/>
      </left>
      <right style="thin">
        <color rgb="FF000000"/>
      </right>
      <top style="thin">
        <color rgb="FF000000"/>
      </top>
      <bottom style="thin">
        <color rgb="FF000000"/>
      </bottom>
    </border>
    <border>
      <left/>
      <right style="thin">
        <color rgb="FF000000"/>
      </right>
      <top/>
      <bottom style="thin">
        <color rgb="FF000000"/>
      </bottom>
    </border>
    <border>
      <left/>
      <top style="thin">
        <color rgb="FF000000"/>
      </top>
      <bottom/>
    </border>
    <border>
      <top style="thin">
        <color rgb="FF000000"/>
      </top>
      <bottom/>
    </border>
    <border>
      <right/>
      <top style="thin">
        <color rgb="FF000000"/>
      </top>
      <bottom/>
    </border>
    <border>
      <left/>
      <right/>
      <top/>
    </border>
    <border>
      <left style="thin">
        <color rgb="FF000000"/>
      </left>
      <top style="thin">
        <color rgb="FF000000"/>
      </top>
      <bottom/>
    </border>
    <border>
      <right style="thin">
        <color rgb="FF000000"/>
      </right>
      <top style="thin">
        <color rgb="FF000000"/>
      </top>
      <bottom/>
    </border>
    <border>
      <left/>
      <right/>
      <bottom/>
    </border>
    <border>
      <left style="thin">
        <color rgb="FF000000"/>
      </left>
      <right/>
      <top style="thin">
        <color rgb="FF000000"/>
      </top>
      <bottom style="thin">
        <color rgb="FF000000"/>
      </bottom>
    </border>
    <border>
      <left/>
      <right/>
      <top style="thin">
        <color rgb="FF000000"/>
      </top>
      <bottom style="thin">
        <color rgb="FF000000"/>
      </bottom>
    </border>
  </borders>
  <cellStyleXfs count="1">
    <xf borderId="0" fillId="0" fontId="0" numFmtId="0" applyAlignment="1" applyFont="1"/>
  </cellStyleXfs>
  <cellXfs count="298">
    <xf borderId="0" fillId="0" fontId="0" numFmtId="0" xfId="0" applyAlignment="1" applyFont="1">
      <alignment readingOrder="0" shrinkToFit="0" vertical="bottom" wrapText="0"/>
    </xf>
    <xf borderId="0" fillId="0" fontId="1" numFmtId="164" xfId="0" applyFont="1" applyNumberFormat="1"/>
    <xf borderId="0" fillId="0" fontId="1" numFmtId="0" xfId="0" applyFont="1"/>
    <xf borderId="0" fillId="0" fontId="2" numFmtId="0" xfId="0" applyFont="1"/>
    <xf borderId="0" fillId="0" fontId="1" numFmtId="164" xfId="0" applyAlignment="1" applyFont="1" applyNumberFormat="1">
      <alignment horizontal="left"/>
    </xf>
    <xf borderId="1" fillId="0" fontId="1" numFmtId="0" xfId="0" applyAlignment="1" applyBorder="1" applyFont="1">
      <alignment readingOrder="0"/>
    </xf>
    <xf borderId="1" fillId="2" fontId="2" numFmtId="0" xfId="0" applyBorder="1" applyFill="1" applyFont="1"/>
    <xf borderId="1" fillId="2" fontId="3" numFmtId="0" xfId="0" applyBorder="1" applyFont="1"/>
    <xf borderId="0" fillId="0" fontId="4" numFmtId="0" xfId="0" applyAlignment="1" applyFont="1">
      <alignment shrinkToFit="0" vertical="center" wrapText="1"/>
    </xf>
    <xf borderId="0" fillId="0" fontId="5" numFmtId="0" xfId="0" applyFont="1"/>
    <xf borderId="2" fillId="3" fontId="6" numFmtId="0" xfId="0" applyBorder="1" applyFill="1" applyFont="1"/>
    <xf borderId="3" fillId="0" fontId="7" numFmtId="0" xfId="0" applyBorder="1" applyFont="1"/>
    <xf borderId="4" fillId="0" fontId="7" numFmtId="0" xfId="0" applyBorder="1" applyFont="1"/>
    <xf borderId="1" fillId="4" fontId="8" numFmtId="0" xfId="0" applyBorder="1" applyFill="1" applyFont="1"/>
    <xf borderId="5" fillId="2" fontId="9" numFmtId="0" xfId="0" applyAlignment="1" applyBorder="1" applyFont="1">
      <alignment shrinkToFit="0" vertical="center" wrapText="1"/>
    </xf>
    <xf borderId="6" fillId="0" fontId="7" numFmtId="0" xfId="0" applyBorder="1" applyFont="1"/>
    <xf borderId="7" fillId="0" fontId="7" numFmtId="0" xfId="0" applyBorder="1" applyFont="1"/>
    <xf borderId="0" fillId="0" fontId="4" numFmtId="0" xfId="0" applyFont="1"/>
    <xf borderId="1" fillId="2" fontId="4" numFmtId="0" xfId="0" applyBorder="1" applyFont="1"/>
    <xf borderId="8" fillId="3" fontId="6" numFmtId="0" xfId="0" applyAlignment="1" applyBorder="1" applyFont="1">
      <alignment horizontal="center" vertical="center"/>
    </xf>
    <xf borderId="9" fillId="2" fontId="10" numFmtId="0" xfId="0" applyAlignment="1" applyBorder="1" applyFont="1">
      <alignment shrinkToFit="0" wrapText="1"/>
    </xf>
    <xf borderId="10" fillId="0" fontId="11" numFmtId="0" xfId="0" applyAlignment="1" applyBorder="1" applyFont="1">
      <alignment vertical="center"/>
    </xf>
    <xf borderId="11" fillId="2" fontId="11" numFmtId="0" xfId="0" applyBorder="1" applyFont="1"/>
    <xf borderId="10" fillId="0" fontId="11" numFmtId="0" xfId="0" applyBorder="1" applyFont="1"/>
    <xf borderId="12" fillId="3" fontId="6" numFmtId="0" xfId="0" applyAlignment="1" applyBorder="1" applyFont="1">
      <alignment horizontal="center" vertical="center"/>
    </xf>
    <xf borderId="2" fillId="2" fontId="12" numFmtId="0" xfId="0" applyAlignment="1" applyBorder="1" applyFont="1">
      <alignment horizontal="left" shrinkToFit="0" wrapText="1"/>
    </xf>
    <xf borderId="13" fillId="2" fontId="11" numFmtId="0" xfId="0" applyAlignment="1" applyBorder="1" applyFont="1">
      <alignment vertical="center"/>
    </xf>
    <xf borderId="13" fillId="2" fontId="11" numFmtId="0" xfId="0" applyBorder="1" applyFont="1"/>
    <xf borderId="14" fillId="2" fontId="10" numFmtId="0" xfId="0" applyAlignment="1" applyBorder="1" applyFont="1">
      <alignment shrinkToFit="0" wrapText="1"/>
    </xf>
    <xf borderId="15" fillId="4" fontId="4" numFmtId="0" xfId="0" applyAlignment="1" applyBorder="1" applyFont="1">
      <alignment horizontal="left" shrinkToFit="0" vertical="top" wrapText="1"/>
    </xf>
    <xf borderId="16" fillId="0" fontId="7" numFmtId="0" xfId="0" applyBorder="1" applyFont="1"/>
    <xf borderId="17" fillId="0" fontId="7" numFmtId="0" xfId="0" applyBorder="1" applyFont="1"/>
    <xf borderId="1" fillId="4" fontId="9" numFmtId="0" xfId="0" applyBorder="1" applyFont="1"/>
    <xf borderId="15" fillId="3" fontId="13" numFmtId="0" xfId="0" applyAlignment="1" applyBorder="1" applyFont="1">
      <alignment horizontal="left"/>
    </xf>
    <xf borderId="15" fillId="4" fontId="9" numFmtId="0" xfId="0" applyAlignment="1" applyBorder="1" applyFont="1">
      <alignment horizontal="left" shrinkToFit="0" wrapText="1"/>
    </xf>
    <xf borderId="1" fillId="4" fontId="9" numFmtId="0" xfId="0" applyAlignment="1" applyBorder="1" applyFont="1">
      <alignment horizontal="left" shrinkToFit="0" wrapText="1"/>
    </xf>
    <xf borderId="1" fillId="3" fontId="14" numFmtId="0" xfId="0" applyBorder="1" applyFont="1"/>
    <xf borderId="1" fillId="5" fontId="12" numFmtId="0" xfId="0" applyAlignment="1" applyBorder="1" applyFill="1" applyFont="1">
      <alignment horizontal="left" vertical="center"/>
    </xf>
    <xf borderId="1" fillId="5" fontId="15" numFmtId="0" xfId="0" applyBorder="1" applyFont="1"/>
    <xf borderId="0" fillId="0" fontId="15" numFmtId="0" xfId="0" applyFont="1"/>
    <xf borderId="15" fillId="4" fontId="9" numFmtId="0" xfId="0" applyAlignment="1" applyBorder="1" applyFont="1">
      <alignment horizontal="left" shrinkToFit="0" vertical="center" wrapText="1"/>
    </xf>
    <xf borderId="18" fillId="4" fontId="9" numFmtId="0" xfId="0" applyBorder="1" applyFont="1"/>
    <xf borderId="1" fillId="4" fontId="9" numFmtId="0" xfId="0" applyAlignment="1" applyBorder="1" applyFont="1">
      <alignment horizontal="left" vertical="center"/>
    </xf>
    <xf borderId="1" fillId="4" fontId="15" numFmtId="0" xfId="0" applyBorder="1" applyFont="1"/>
    <xf borderId="19" fillId="0" fontId="7" numFmtId="0" xfId="0" applyBorder="1" applyFont="1"/>
    <xf borderId="20" fillId="0" fontId="7" numFmtId="0" xfId="0" applyBorder="1" applyFont="1"/>
    <xf borderId="1" fillId="5" fontId="9" numFmtId="0" xfId="0" applyBorder="1" applyFont="1"/>
    <xf borderId="1" fillId="4" fontId="9" numFmtId="0" xfId="0" applyAlignment="1" applyBorder="1" applyFont="1">
      <alignment horizontal="left" shrinkToFit="0" vertical="center" wrapText="1"/>
    </xf>
    <xf borderId="15" fillId="3" fontId="14" numFmtId="0" xfId="0" applyAlignment="1" applyBorder="1" applyFont="1">
      <alignment horizontal="left"/>
    </xf>
    <xf borderId="1" fillId="4" fontId="16" numFmtId="0" xfId="0" applyBorder="1" applyFont="1"/>
    <xf borderId="0" fillId="0" fontId="2" numFmtId="0" xfId="0" applyAlignment="1" applyFont="1">
      <alignment horizontal="center" vertical="center"/>
    </xf>
    <xf borderId="15" fillId="6" fontId="6" numFmtId="0" xfId="0" applyAlignment="1" applyBorder="1" applyFill="1" applyFont="1">
      <alignment horizontal="center" vertical="center"/>
    </xf>
    <xf borderId="21" fillId="0" fontId="5" numFmtId="0" xfId="0" applyAlignment="1" applyBorder="1" applyFont="1">
      <alignment horizontal="center" vertical="center"/>
    </xf>
    <xf borderId="10" fillId="0" fontId="7" numFmtId="0" xfId="0" applyBorder="1" applyFont="1"/>
    <xf borderId="22" fillId="0" fontId="7" numFmtId="0" xfId="0" applyBorder="1" applyFont="1"/>
    <xf borderId="23" fillId="6" fontId="6" numFmtId="0" xfId="0" applyAlignment="1" applyBorder="1" applyFont="1">
      <alignment horizontal="center" shrinkToFit="0" vertical="center" wrapText="1"/>
    </xf>
    <xf borderId="11" fillId="6" fontId="6" numFmtId="0" xfId="0" applyAlignment="1" applyBorder="1" applyFont="1">
      <alignment horizontal="center" shrinkToFit="0" vertical="center" wrapText="1"/>
    </xf>
    <xf borderId="24" fillId="6" fontId="6" numFmtId="0" xfId="0" applyAlignment="1" applyBorder="1" applyFont="1">
      <alignment horizontal="center" shrinkToFit="0" vertical="center" wrapText="1"/>
    </xf>
    <xf borderId="25" fillId="0" fontId="17" numFmtId="0" xfId="0" applyAlignment="1" applyBorder="1" applyFont="1">
      <alignment horizontal="center" shrinkToFit="0" vertical="center" wrapText="1"/>
    </xf>
    <xf borderId="0" fillId="0" fontId="17" numFmtId="0" xfId="0" applyAlignment="1" applyFont="1">
      <alignment horizontal="center" shrinkToFit="0" vertical="center" wrapText="1"/>
    </xf>
    <xf borderId="0" fillId="0" fontId="18" numFmtId="0" xfId="0" applyAlignment="1" applyFont="1">
      <alignment horizontal="center" shrinkToFit="0" vertical="center" wrapText="1"/>
    </xf>
    <xf borderId="0" fillId="0" fontId="18" numFmtId="0" xfId="0" applyAlignment="1" applyFont="1">
      <alignment horizontal="left" shrinkToFit="0" vertical="center" wrapText="1"/>
    </xf>
    <xf borderId="26" fillId="0" fontId="18" numFmtId="0" xfId="0" applyAlignment="1" applyBorder="1" applyFont="1">
      <alignment horizontal="center" shrinkToFit="0" vertical="center" wrapText="1"/>
    </xf>
    <xf borderId="27" fillId="2" fontId="18" numFmtId="0" xfId="0" applyAlignment="1" applyBorder="1" applyFont="1">
      <alignment horizontal="center" shrinkToFit="0" vertical="center" wrapText="1"/>
    </xf>
    <xf borderId="28" fillId="0" fontId="17" numFmtId="0" xfId="0" applyAlignment="1" applyBorder="1" applyFont="1">
      <alignment horizontal="center" shrinkToFit="0" vertical="center" wrapText="1"/>
    </xf>
    <xf borderId="29" fillId="0" fontId="17" numFmtId="0" xfId="0" applyAlignment="1" applyBorder="1" applyFont="1">
      <alignment horizontal="center" shrinkToFit="0" vertical="center" wrapText="1"/>
    </xf>
    <xf borderId="29" fillId="0" fontId="18" numFmtId="0" xfId="0" applyAlignment="1" applyBorder="1" applyFont="1">
      <alignment horizontal="center" shrinkToFit="0" vertical="center" wrapText="1"/>
    </xf>
    <xf borderId="29" fillId="0" fontId="18" numFmtId="0" xfId="0" applyAlignment="1" applyBorder="1" applyFont="1">
      <alignment horizontal="left" shrinkToFit="0" vertical="center" wrapText="1"/>
    </xf>
    <xf borderId="30" fillId="0" fontId="18" numFmtId="0" xfId="0" applyAlignment="1" applyBorder="1" applyFont="1">
      <alignment horizontal="center" shrinkToFit="0" vertical="center" wrapText="1"/>
    </xf>
    <xf borderId="5" fillId="2" fontId="9" numFmtId="0" xfId="0" applyAlignment="1" applyBorder="1" applyFont="1">
      <alignment shrinkToFit="0" wrapText="1"/>
    </xf>
    <xf borderId="8" fillId="3" fontId="13" numFmtId="0" xfId="0" applyAlignment="1" applyBorder="1" applyFont="1">
      <alignment horizontal="center" shrinkToFit="0" vertical="center" wrapText="1"/>
    </xf>
    <xf borderId="3" fillId="0" fontId="4" numFmtId="0" xfId="0" applyAlignment="1" applyBorder="1" applyFont="1">
      <alignment readingOrder="0" shrinkToFit="0" wrapText="1"/>
    </xf>
    <xf borderId="1" fillId="2" fontId="11" numFmtId="0" xfId="0" applyAlignment="1" applyBorder="1" applyFont="1">
      <alignment shrinkToFit="0" vertical="center" wrapText="1"/>
    </xf>
    <xf borderId="1" fillId="2" fontId="11" numFmtId="0" xfId="0" applyBorder="1" applyFont="1"/>
    <xf borderId="12" fillId="3" fontId="13" numFmtId="0" xfId="0" applyAlignment="1" applyBorder="1" applyFont="1">
      <alignment horizontal="center" shrinkToFit="0" vertical="center" wrapText="1"/>
    </xf>
    <xf borderId="2" fillId="7" fontId="9" numFmtId="9" xfId="0" applyAlignment="1" applyBorder="1" applyFill="1" applyFont="1" applyNumberFormat="1">
      <alignment horizontal="right" shrinkToFit="0" wrapText="1"/>
    </xf>
    <xf borderId="13" fillId="2" fontId="11" numFmtId="0" xfId="0" applyAlignment="1" applyBorder="1" applyFont="1">
      <alignment shrinkToFit="0" vertical="center" wrapText="1"/>
    </xf>
    <xf borderId="14" fillId="7" fontId="4" numFmtId="9" xfId="0" applyAlignment="1" applyBorder="1" applyFont="1" applyNumberFormat="1">
      <alignment shrinkToFit="0" wrapText="1"/>
    </xf>
    <xf borderId="0" fillId="0" fontId="19" numFmtId="0" xfId="0" applyFont="1"/>
    <xf borderId="0" fillId="0" fontId="4" numFmtId="165" xfId="0" applyAlignment="1" applyFont="1" applyNumberFormat="1">
      <alignment horizontal="right"/>
    </xf>
    <xf borderId="0" fillId="0" fontId="17" numFmtId="0" xfId="0" applyFont="1"/>
    <xf borderId="23" fillId="8" fontId="2" numFmtId="0" xfId="0" applyBorder="1" applyFill="1" applyFont="1"/>
    <xf borderId="11" fillId="8" fontId="2" numFmtId="0" xfId="0" applyBorder="1" applyFont="1"/>
    <xf borderId="11" fillId="8" fontId="13" numFmtId="0" xfId="0" applyAlignment="1" applyBorder="1" applyFont="1">
      <alignment horizontal="center" readingOrder="0"/>
    </xf>
    <xf borderId="11" fillId="8" fontId="13" numFmtId="0" xfId="0" applyAlignment="1" applyBorder="1" applyFont="1">
      <alignment horizontal="center"/>
    </xf>
    <xf borderId="24" fillId="8" fontId="13" numFmtId="0" xfId="0" applyAlignment="1" applyBorder="1" applyFont="1">
      <alignment horizontal="center"/>
    </xf>
    <xf borderId="31" fillId="9" fontId="13" numFmtId="0" xfId="0" applyAlignment="1" applyBorder="1" applyFill="1" applyFont="1">
      <alignment horizontal="center" shrinkToFit="0" wrapText="1"/>
    </xf>
    <xf borderId="32" fillId="8" fontId="2" numFmtId="0" xfId="0" applyBorder="1" applyFont="1"/>
    <xf borderId="1" fillId="8" fontId="2" numFmtId="0" xfId="0" applyBorder="1" applyFont="1"/>
    <xf borderId="1" fillId="8" fontId="13" numFmtId="0" xfId="0" applyAlignment="1" applyBorder="1" applyFont="1">
      <alignment horizontal="center" readingOrder="0"/>
    </xf>
    <xf borderId="1" fillId="8" fontId="13" numFmtId="0" xfId="0" applyAlignment="1" applyBorder="1" applyFont="1">
      <alignment horizontal="center"/>
    </xf>
    <xf borderId="27" fillId="8" fontId="13" numFmtId="0" xfId="0" applyAlignment="1" applyBorder="1" applyFont="1">
      <alignment horizontal="center"/>
    </xf>
    <xf borderId="33" fillId="0" fontId="7" numFmtId="0" xfId="0" applyBorder="1" applyFont="1"/>
    <xf borderId="32" fillId="10" fontId="10" numFmtId="0" xfId="0" applyBorder="1" applyFill="1" applyFont="1"/>
    <xf borderId="1" fillId="10" fontId="2" numFmtId="0" xfId="0" applyBorder="1" applyFont="1"/>
    <xf borderId="27" fillId="10" fontId="2" numFmtId="0" xfId="0" applyBorder="1" applyFont="1"/>
    <xf borderId="34" fillId="0" fontId="7" numFmtId="0" xfId="0" applyBorder="1" applyFont="1"/>
    <xf borderId="25" fillId="0" fontId="10" numFmtId="0" xfId="0" applyBorder="1" applyFont="1"/>
    <xf borderId="26" fillId="0" fontId="2" numFmtId="0" xfId="0" applyBorder="1" applyFont="1"/>
    <xf borderId="0" fillId="0" fontId="4" numFmtId="0" xfId="0" applyAlignment="1" applyFont="1">
      <alignment horizontal="right"/>
    </xf>
    <xf borderId="26" fillId="0" fontId="4" numFmtId="165" xfId="0" applyAlignment="1" applyBorder="1" applyFont="1" applyNumberFormat="1">
      <alignment horizontal="right"/>
    </xf>
    <xf borderId="27" fillId="9" fontId="10" numFmtId="165" xfId="0" applyAlignment="1" applyBorder="1" applyFont="1" applyNumberFormat="1">
      <alignment horizontal="right"/>
    </xf>
    <xf borderId="0" fillId="0" fontId="10" numFmtId="0" xfId="0" applyAlignment="1" applyFont="1">
      <alignment readingOrder="0"/>
    </xf>
    <xf borderId="1" fillId="2" fontId="4" numFmtId="165" xfId="0" applyBorder="1" applyFont="1" applyNumberFormat="1"/>
    <xf borderId="32" fillId="11" fontId="10" numFmtId="0" xfId="0" applyBorder="1" applyFill="1" applyFont="1"/>
    <xf borderId="1" fillId="11" fontId="2" numFmtId="0" xfId="0" applyBorder="1" applyFont="1"/>
    <xf borderId="1" fillId="11" fontId="10" numFmtId="165" xfId="0" applyAlignment="1" applyBorder="1" applyFont="1" applyNumberFormat="1">
      <alignment horizontal="right"/>
    </xf>
    <xf borderId="27" fillId="11" fontId="10" numFmtId="165" xfId="0" applyAlignment="1" applyBorder="1" applyFont="1" applyNumberFormat="1">
      <alignment horizontal="right"/>
    </xf>
    <xf borderId="25" fillId="0" fontId="2" numFmtId="0" xfId="0" applyBorder="1" applyFont="1"/>
    <xf borderId="0" fillId="0" fontId="10" numFmtId="0" xfId="0" applyFont="1"/>
    <xf borderId="0" fillId="0" fontId="10" numFmtId="165" xfId="0" applyAlignment="1" applyFont="1" applyNumberFormat="1">
      <alignment horizontal="right"/>
    </xf>
    <xf borderId="26" fillId="0" fontId="10" numFmtId="165" xfId="0" applyAlignment="1" applyBorder="1" applyFont="1" applyNumberFormat="1">
      <alignment horizontal="right"/>
    </xf>
    <xf borderId="28" fillId="0" fontId="2" numFmtId="0" xfId="0" applyBorder="1" applyFont="1"/>
    <xf borderId="29" fillId="0" fontId="10" numFmtId="0" xfId="0" applyAlignment="1" applyBorder="1" applyFont="1">
      <alignment readingOrder="0"/>
    </xf>
    <xf borderId="29" fillId="0" fontId="10" numFmtId="165" xfId="0" applyAlignment="1" applyBorder="1" applyFont="1" applyNumberFormat="1">
      <alignment horizontal="right"/>
    </xf>
    <xf borderId="29" fillId="0" fontId="2" numFmtId="0" xfId="0" applyBorder="1" applyFont="1"/>
    <xf borderId="30" fillId="0" fontId="2" numFmtId="0" xfId="0" applyBorder="1" applyFont="1"/>
    <xf borderId="1" fillId="10" fontId="10" numFmtId="0" xfId="0" applyBorder="1" applyFont="1"/>
    <xf borderId="1" fillId="10" fontId="4" numFmtId="165" xfId="0" applyAlignment="1" applyBorder="1" applyFont="1" applyNumberFormat="1">
      <alignment horizontal="right"/>
    </xf>
    <xf borderId="0" fillId="0" fontId="4" numFmtId="165" xfId="0" applyAlignment="1" applyFont="1" applyNumberFormat="1">
      <alignment horizontal="right" readingOrder="0"/>
    </xf>
    <xf borderId="1" fillId="2" fontId="2" numFmtId="165" xfId="0" applyBorder="1" applyFont="1" applyNumberFormat="1"/>
    <xf borderId="1" fillId="11" fontId="10" numFmtId="0" xfId="0" applyBorder="1" applyFont="1"/>
    <xf borderId="1" fillId="11" fontId="2" numFmtId="165" xfId="0" applyBorder="1" applyFont="1" applyNumberFormat="1"/>
    <xf borderId="29" fillId="0" fontId="20" numFmtId="0" xfId="0" applyBorder="1" applyFont="1"/>
    <xf borderId="29" fillId="0" fontId="4" numFmtId="0" xfId="0" applyAlignment="1" applyBorder="1" applyFont="1">
      <alignment readingOrder="0"/>
    </xf>
    <xf borderId="29" fillId="0" fontId="4" numFmtId="0" xfId="0" applyBorder="1" applyFont="1"/>
    <xf borderId="35" fillId="8" fontId="13" numFmtId="0" xfId="0" applyBorder="1" applyFont="1"/>
    <xf borderId="36" fillId="0" fontId="7" numFmtId="0" xfId="0" applyBorder="1" applyFont="1"/>
    <xf borderId="37" fillId="0" fontId="21" numFmtId="0" xfId="0" applyAlignment="1" applyBorder="1" applyFont="1">
      <alignment readingOrder="0"/>
    </xf>
    <xf borderId="35" fillId="12" fontId="22" numFmtId="0" xfId="0" applyBorder="1" applyFill="1" applyFont="1"/>
    <xf borderId="37" fillId="13" fontId="4" numFmtId="0" xfId="0" applyAlignment="1" applyBorder="1" applyFill="1" applyFont="1">
      <alignment readingOrder="0"/>
    </xf>
    <xf borderId="25" fillId="0" fontId="4" numFmtId="0" xfId="0" applyAlignment="1" applyBorder="1" applyFont="1">
      <alignment shrinkToFit="0" wrapText="1"/>
    </xf>
    <xf borderId="26" fillId="0" fontId="7" numFmtId="0" xfId="0" applyBorder="1" applyFont="1"/>
    <xf borderId="37" fillId="14" fontId="4" numFmtId="0" xfId="0" applyAlignment="1" applyBorder="1" applyFill="1" applyFont="1">
      <alignment readingOrder="0"/>
    </xf>
    <xf borderId="37" fillId="15" fontId="4" numFmtId="0" xfId="0" applyAlignment="1" applyBorder="1" applyFill="1" applyFont="1">
      <alignment readingOrder="0"/>
    </xf>
    <xf borderId="28" fillId="0" fontId="4" numFmtId="0" xfId="0" applyAlignment="1" applyBorder="1" applyFont="1">
      <alignment shrinkToFit="0" wrapText="1"/>
    </xf>
    <xf borderId="29" fillId="0" fontId="7" numFmtId="0" xfId="0" applyBorder="1" applyFont="1"/>
    <xf borderId="30" fillId="0" fontId="7" numFmtId="0" xfId="0" applyBorder="1" applyFont="1"/>
    <xf borderId="23" fillId="8" fontId="13" numFmtId="0" xfId="0" applyBorder="1" applyFont="1"/>
    <xf borderId="24" fillId="8" fontId="4" numFmtId="0" xfId="0" applyBorder="1" applyFont="1"/>
    <xf borderId="0" fillId="0" fontId="13" numFmtId="0" xfId="0" applyAlignment="1" applyFont="1">
      <alignment horizontal="center"/>
    </xf>
    <xf borderId="0" fillId="0" fontId="4" numFmtId="165" xfId="0" applyAlignment="1" applyFont="1" applyNumberFormat="1">
      <alignment horizontal="center"/>
    </xf>
    <xf borderId="27" fillId="13" fontId="4" numFmtId="3" xfId="0" applyAlignment="1" applyBorder="1" applyFont="1" applyNumberFormat="1">
      <alignment horizontal="center"/>
    </xf>
    <xf borderId="1" fillId="2" fontId="23" numFmtId="0" xfId="0" applyAlignment="1" applyBorder="1" applyFont="1">
      <alignment shrinkToFit="0" vertical="center" wrapText="1"/>
    </xf>
    <xf borderId="0" fillId="0" fontId="2" numFmtId="0" xfId="0" applyAlignment="1" applyFont="1">
      <alignment shrinkToFit="0" wrapText="1"/>
    </xf>
    <xf borderId="32" fillId="2" fontId="4" numFmtId="0" xfId="0" applyAlignment="1" applyBorder="1" applyFont="1">
      <alignment shrinkToFit="0" wrapText="1"/>
    </xf>
    <xf borderId="1" fillId="2" fontId="4" numFmtId="0" xfId="0" applyAlignment="1" applyBorder="1" applyFont="1">
      <alignment horizontal="center"/>
    </xf>
    <xf borderId="27" fillId="13" fontId="4" numFmtId="0" xfId="0" applyAlignment="1" applyBorder="1" applyFont="1">
      <alignment horizontal="center"/>
    </xf>
    <xf borderId="1" fillId="2" fontId="24" numFmtId="0" xfId="0" applyAlignment="1" applyBorder="1" applyFont="1">
      <alignment vertical="center"/>
    </xf>
    <xf borderId="27" fillId="13" fontId="4" numFmtId="166" xfId="0" applyAlignment="1" applyBorder="1" applyFont="1" applyNumberFormat="1">
      <alignment horizontal="center"/>
    </xf>
    <xf borderId="27" fillId="14" fontId="4" numFmtId="166" xfId="0" applyAlignment="1" applyBorder="1" applyFont="1" applyNumberFormat="1">
      <alignment horizontal="center"/>
    </xf>
    <xf borderId="1" fillId="2" fontId="25" numFmtId="0" xfId="0" applyAlignment="1" applyBorder="1" applyFont="1">
      <alignment vertical="center"/>
    </xf>
    <xf borderId="27" fillId="14" fontId="4" numFmtId="2" xfId="0" applyAlignment="1" applyBorder="1" applyFont="1" applyNumberFormat="1">
      <alignment horizontal="center"/>
    </xf>
    <xf borderId="1" fillId="2" fontId="26" numFmtId="0" xfId="0" applyAlignment="1" applyBorder="1" applyFont="1">
      <alignment horizontal="left"/>
    </xf>
    <xf borderId="27" fillId="15" fontId="4" numFmtId="9" xfId="0" applyAlignment="1" applyBorder="1" applyFont="1" applyNumberFormat="1">
      <alignment horizontal="center"/>
    </xf>
    <xf borderId="27" fillId="13" fontId="4" numFmtId="9" xfId="0" applyAlignment="1" applyBorder="1" applyFont="1" applyNumberFormat="1">
      <alignment horizontal="center"/>
    </xf>
    <xf borderId="28" fillId="0" fontId="4" numFmtId="0" xfId="0" applyBorder="1" applyFont="1"/>
    <xf borderId="29" fillId="0" fontId="4" numFmtId="0" xfId="0" applyAlignment="1" applyBorder="1" applyFont="1">
      <alignment horizontal="center"/>
    </xf>
    <xf borderId="38" fillId="13" fontId="4" numFmtId="9" xfId="0" applyAlignment="1" applyBorder="1" applyFont="1" applyNumberFormat="1">
      <alignment horizontal="center"/>
    </xf>
    <xf borderId="23" fillId="2" fontId="10" numFmtId="0" xfId="0" applyBorder="1" applyFont="1"/>
    <xf borderId="11" fillId="2" fontId="4" numFmtId="0" xfId="0" applyBorder="1" applyFont="1"/>
    <xf borderId="39" fillId="2" fontId="4" numFmtId="0" xfId="0" applyBorder="1" applyFont="1"/>
    <xf borderId="40" fillId="0" fontId="7" numFmtId="0" xfId="0" applyBorder="1" applyFont="1"/>
    <xf borderId="41" fillId="0" fontId="7" numFmtId="0" xfId="0" applyBorder="1" applyFont="1"/>
    <xf borderId="10" fillId="0" fontId="4" numFmtId="0" xfId="0" applyBorder="1" applyFont="1"/>
    <xf borderId="22" fillId="0" fontId="4" numFmtId="0" xfId="0" applyBorder="1" applyFont="1"/>
    <xf borderId="37" fillId="0" fontId="10" numFmtId="165" xfId="0" applyAlignment="1" applyBorder="1" applyFont="1" applyNumberFormat="1">
      <alignment horizontal="center"/>
    </xf>
    <xf borderId="32" fillId="8" fontId="13" numFmtId="0" xfId="0" applyBorder="1" applyFont="1"/>
    <xf borderId="1" fillId="8" fontId="4" numFmtId="0" xfId="0" applyBorder="1" applyFont="1"/>
    <xf borderId="1" fillId="8" fontId="13" numFmtId="49" xfId="0" applyAlignment="1" applyBorder="1" applyFont="1" applyNumberFormat="1">
      <alignment horizontal="center"/>
    </xf>
    <xf borderId="27" fillId="8" fontId="13" numFmtId="49" xfId="0" applyAlignment="1" applyBorder="1" applyFont="1" applyNumberFormat="1">
      <alignment horizontal="center"/>
    </xf>
    <xf borderId="0" fillId="0" fontId="13" numFmtId="49" xfId="0" applyAlignment="1" applyFont="1" applyNumberFormat="1">
      <alignment horizontal="center"/>
    </xf>
    <xf borderId="19" fillId="0" fontId="9" numFmtId="9" xfId="0" applyAlignment="1" applyBorder="1" applyFont="1" applyNumberFormat="1">
      <alignment horizontal="center"/>
    </xf>
    <xf borderId="32" fillId="8" fontId="4" numFmtId="0" xfId="0" applyBorder="1" applyFont="1"/>
    <xf borderId="19" fillId="0" fontId="4" numFmtId="9" xfId="0" applyAlignment="1" applyBorder="1" applyFont="1" applyNumberFormat="1">
      <alignment horizontal="center"/>
    </xf>
    <xf borderId="0" fillId="0" fontId="4" numFmtId="167" xfId="0" applyAlignment="1" applyFont="1" applyNumberFormat="1">
      <alignment horizontal="center"/>
    </xf>
    <xf borderId="1" fillId="14" fontId="9" numFmtId="3" xfId="0" applyAlignment="1" applyBorder="1" applyFont="1" applyNumberFormat="1">
      <alignment horizontal="center"/>
    </xf>
    <xf borderId="0" fillId="14" fontId="4" numFmtId="3" xfId="0" applyAlignment="1" applyFont="1" applyNumberFormat="1">
      <alignment horizontal="center"/>
    </xf>
    <xf borderId="26" fillId="14" fontId="4" numFmtId="3" xfId="0" applyAlignment="1" applyBorder="1" applyFont="1" applyNumberFormat="1">
      <alignment horizontal="center"/>
    </xf>
    <xf borderId="32" fillId="0" fontId="4" numFmtId="0" xfId="0" applyAlignment="1" applyBorder="1" applyFont="1">
      <alignment shrinkToFit="0" wrapText="1"/>
    </xf>
    <xf borderId="1" fillId="0" fontId="4" numFmtId="167" xfId="0" applyAlignment="1" applyBorder="1" applyFont="1" applyNumberFormat="1">
      <alignment horizontal="center"/>
    </xf>
    <xf borderId="0" fillId="0" fontId="4" numFmtId="168" xfId="0" applyAlignment="1" applyFont="1" applyNumberFormat="1">
      <alignment horizontal="center"/>
    </xf>
    <xf borderId="0" fillId="14" fontId="4" numFmtId="167" xfId="0" applyAlignment="1" applyFont="1" applyNumberFormat="1">
      <alignment horizontal="center"/>
    </xf>
    <xf borderId="26" fillId="14" fontId="4" numFmtId="167" xfId="0" applyAlignment="1" applyBorder="1" applyFont="1" applyNumberFormat="1">
      <alignment horizontal="center"/>
    </xf>
    <xf borderId="0" fillId="14" fontId="4" numFmtId="165" xfId="0" applyAlignment="1" applyFont="1" applyNumberFormat="1">
      <alignment horizontal="center"/>
    </xf>
    <xf borderId="26" fillId="14" fontId="4" numFmtId="165" xfId="0" applyAlignment="1" applyBorder="1" applyFont="1" applyNumberFormat="1">
      <alignment horizontal="center"/>
    </xf>
    <xf borderId="20" fillId="0" fontId="4" numFmtId="9" xfId="0" applyAlignment="1" applyBorder="1" applyFont="1" applyNumberFormat="1">
      <alignment horizontal="center"/>
    </xf>
    <xf borderId="26" fillId="0" fontId="4" numFmtId="165" xfId="0" applyAlignment="1" applyBorder="1" applyFont="1" applyNumberFormat="1">
      <alignment horizontal="center"/>
    </xf>
    <xf borderId="0" fillId="0" fontId="4" numFmtId="0" xfId="0" applyAlignment="1" applyFont="1">
      <alignment horizontal="center"/>
    </xf>
    <xf borderId="32" fillId="0" fontId="4" numFmtId="0" xfId="0" applyAlignment="1" applyBorder="1" applyFont="1">
      <alignment horizontal="center" shrinkToFit="0" wrapText="1"/>
    </xf>
    <xf borderId="0" fillId="0" fontId="4" numFmtId="169" xfId="0" applyAlignment="1" applyFont="1" applyNumberFormat="1">
      <alignment horizontal="center"/>
    </xf>
    <xf borderId="12" fillId="0" fontId="4" numFmtId="0" xfId="0" applyAlignment="1" applyBorder="1" applyFont="1">
      <alignment shrinkToFit="0" wrapText="1"/>
    </xf>
    <xf borderId="29" fillId="0" fontId="4" numFmtId="167" xfId="0" applyAlignment="1" applyBorder="1" applyFont="1" applyNumberFormat="1">
      <alignment horizontal="center"/>
    </xf>
    <xf borderId="29" fillId="0" fontId="4" numFmtId="165" xfId="0" applyBorder="1" applyFont="1" applyNumberFormat="1"/>
    <xf borderId="29" fillId="0" fontId="4" numFmtId="169" xfId="0" applyAlignment="1" applyBorder="1" applyFont="1" applyNumberFormat="1">
      <alignment horizontal="center"/>
    </xf>
    <xf borderId="30" fillId="0" fontId="4" numFmtId="169" xfId="0" applyAlignment="1" applyBorder="1" applyFont="1" applyNumberFormat="1">
      <alignment horizontal="center"/>
    </xf>
    <xf borderId="32" fillId="2" fontId="10" numFmtId="0" xfId="0" applyBorder="1" applyFont="1"/>
    <xf borderId="15" fillId="2" fontId="4" numFmtId="0" xfId="0" applyBorder="1" applyFont="1"/>
    <xf borderId="26" fillId="0" fontId="4" numFmtId="0" xfId="0" applyBorder="1" applyFont="1"/>
    <xf borderId="1" fillId="8" fontId="14" numFmtId="9" xfId="0" applyAlignment="1" applyBorder="1" applyFont="1" applyNumberFormat="1">
      <alignment horizontal="center"/>
    </xf>
    <xf borderId="1" fillId="14" fontId="4" numFmtId="3" xfId="0" applyAlignment="1" applyBorder="1" applyFont="1" applyNumberFormat="1">
      <alignment horizontal="center"/>
    </xf>
    <xf borderId="27" fillId="14" fontId="4" numFmtId="3" xfId="0" applyAlignment="1" applyBorder="1" applyFont="1" applyNumberFormat="1">
      <alignment horizontal="center"/>
    </xf>
    <xf borderId="1" fillId="2" fontId="4" numFmtId="167" xfId="0" applyAlignment="1" applyBorder="1" applyFont="1" applyNumberFormat="1">
      <alignment horizontal="center"/>
    </xf>
    <xf borderId="0" fillId="0" fontId="4" numFmtId="9" xfId="0" applyAlignment="1" applyFont="1" applyNumberFormat="1">
      <alignment horizontal="center"/>
    </xf>
    <xf borderId="32" fillId="2" fontId="10" numFmtId="0" xfId="0" applyAlignment="1" applyBorder="1" applyFont="1">
      <alignment horizontal="right" shrinkToFit="0" wrapText="1"/>
    </xf>
    <xf borderId="0" fillId="0" fontId="4" numFmtId="165" xfId="0" applyFont="1" applyNumberFormat="1"/>
    <xf borderId="26" fillId="0" fontId="4" numFmtId="169" xfId="0" applyAlignment="1" applyBorder="1" applyFont="1" applyNumberFormat="1">
      <alignment horizontal="center"/>
    </xf>
    <xf borderId="32" fillId="11" fontId="10" numFmtId="0" xfId="0" applyAlignment="1" applyBorder="1" applyFont="1">
      <alignment shrinkToFit="0" wrapText="1"/>
    </xf>
    <xf borderId="1" fillId="11" fontId="10" numFmtId="167" xfId="0" applyAlignment="1" applyBorder="1" applyFont="1" applyNumberFormat="1">
      <alignment horizontal="center"/>
    </xf>
    <xf borderId="1" fillId="11" fontId="10" numFmtId="165" xfId="0" applyAlignment="1" applyBorder="1" applyFont="1" applyNumberFormat="1">
      <alignment horizontal="center"/>
    </xf>
    <xf borderId="27" fillId="11" fontId="10" numFmtId="165" xfId="0" applyAlignment="1" applyBorder="1" applyFont="1" applyNumberFormat="1">
      <alignment horizontal="center"/>
    </xf>
    <xf borderId="0" fillId="0" fontId="4" numFmtId="169" xfId="0" applyFont="1" applyNumberFormat="1"/>
    <xf borderId="28" fillId="0" fontId="10" numFmtId="0" xfId="0" applyAlignment="1" applyBorder="1" applyFont="1">
      <alignment horizontal="right"/>
    </xf>
    <xf borderId="29" fillId="0" fontId="10" numFmtId="0" xfId="0" applyAlignment="1" applyBorder="1" applyFont="1">
      <alignment horizontal="center"/>
    </xf>
    <xf borderId="29" fillId="14" fontId="4" numFmtId="165" xfId="0" applyBorder="1" applyFont="1" applyNumberFormat="1"/>
    <xf borderId="29" fillId="0" fontId="10" numFmtId="165" xfId="0" applyAlignment="1" applyBorder="1" applyFont="1" applyNumberFormat="1">
      <alignment horizontal="center"/>
    </xf>
    <xf borderId="30" fillId="0" fontId="4" numFmtId="0" xfId="0" applyBorder="1" applyFont="1"/>
    <xf borderId="0" fillId="0" fontId="4" numFmtId="165" xfId="0" applyFont="1" applyNumberFormat="1"/>
    <xf borderId="42" fillId="2" fontId="4" numFmtId="0" xfId="0" applyBorder="1" applyFont="1"/>
    <xf borderId="43" fillId="8" fontId="13" numFmtId="0" xfId="0" applyBorder="1" applyFont="1"/>
    <xf borderId="44" fillId="0" fontId="7" numFmtId="0" xfId="0" applyBorder="1" applyFont="1"/>
    <xf borderId="0" fillId="0" fontId="27" numFmtId="0" xfId="0" applyAlignment="1" applyFont="1">
      <alignment horizontal="left"/>
    </xf>
    <xf borderId="2" fillId="0" fontId="21" numFmtId="0" xfId="0" applyAlignment="1" applyBorder="1" applyFont="1">
      <alignment readingOrder="0"/>
    </xf>
    <xf borderId="2" fillId="13" fontId="4" numFmtId="0" xfId="0" applyAlignment="1" applyBorder="1" applyFont="1">
      <alignment readingOrder="0"/>
    </xf>
    <xf borderId="35" fillId="2" fontId="4" numFmtId="0" xfId="0" applyAlignment="1" applyBorder="1" applyFont="1">
      <alignment shrinkToFit="0" wrapText="1"/>
    </xf>
    <xf borderId="2" fillId="14" fontId="4" numFmtId="0" xfId="0" applyAlignment="1" applyBorder="1" applyFont="1">
      <alignment readingOrder="0"/>
    </xf>
    <xf borderId="2" fillId="15" fontId="4" numFmtId="0" xfId="0" applyAlignment="1" applyBorder="1" applyFont="1">
      <alignment readingOrder="0"/>
    </xf>
    <xf borderId="45" fillId="2" fontId="4" numFmtId="0" xfId="0" applyBorder="1" applyFont="1"/>
    <xf borderId="1" fillId="2" fontId="28" numFmtId="0" xfId="0" applyBorder="1" applyFont="1"/>
    <xf borderId="0" fillId="0" fontId="4" numFmtId="0" xfId="0" applyAlignment="1" applyFont="1">
      <alignment shrinkToFit="0" wrapText="1"/>
    </xf>
    <xf borderId="1" fillId="2" fontId="4" numFmtId="10" xfId="0" applyAlignment="1" applyBorder="1" applyFont="1" applyNumberFormat="1">
      <alignment horizontal="center"/>
    </xf>
    <xf borderId="27" fillId="13" fontId="4" numFmtId="2" xfId="0" applyAlignment="1" applyBorder="1" applyFont="1" applyNumberFormat="1">
      <alignment horizontal="center"/>
    </xf>
    <xf borderId="21" fillId="0" fontId="4" numFmtId="0" xfId="0" applyBorder="1" applyFont="1"/>
    <xf borderId="11" fillId="8" fontId="4" numFmtId="0" xfId="0" applyBorder="1" applyFont="1"/>
    <xf borderId="11" fillId="8" fontId="13" numFmtId="49" xfId="0" applyAlignment="1" applyBorder="1" applyFont="1" applyNumberFormat="1">
      <alignment horizontal="center"/>
    </xf>
    <xf borderId="0" fillId="14" fontId="4" numFmtId="165" xfId="0" applyFont="1" applyNumberFormat="1"/>
    <xf borderId="26" fillId="14" fontId="4" numFmtId="165" xfId="0" applyBorder="1" applyFont="1" applyNumberFormat="1"/>
    <xf borderId="12" fillId="2" fontId="4" numFmtId="0" xfId="0" applyAlignment="1" applyBorder="1" applyFont="1">
      <alignment shrinkToFit="0" wrapText="1"/>
    </xf>
    <xf borderId="21" fillId="0" fontId="10" numFmtId="0" xfId="0" applyBorder="1" applyFont="1"/>
    <xf borderId="10" fillId="0" fontId="4" numFmtId="167" xfId="0" applyAlignment="1" applyBorder="1" applyFont="1" applyNumberFormat="1">
      <alignment horizontal="center"/>
    </xf>
    <xf borderId="10" fillId="0" fontId="4" numFmtId="165" xfId="0" applyAlignment="1" applyBorder="1" applyFont="1" applyNumberFormat="1">
      <alignment horizontal="center"/>
    </xf>
    <xf borderId="22" fillId="0" fontId="4" numFmtId="165" xfId="0" applyAlignment="1" applyBorder="1" applyFont="1" applyNumberFormat="1">
      <alignment horizontal="center"/>
    </xf>
    <xf borderId="46" fillId="8" fontId="13" numFmtId="0" xfId="0" applyBorder="1" applyFont="1"/>
    <xf borderId="47" fillId="8" fontId="13" numFmtId="9" xfId="0" applyAlignment="1" applyBorder="1" applyFont="1" applyNumberFormat="1">
      <alignment horizontal="center"/>
    </xf>
    <xf borderId="3" fillId="0" fontId="13" numFmtId="0" xfId="0" applyAlignment="1" applyBorder="1" applyFont="1">
      <alignment horizontal="center"/>
    </xf>
    <xf borderId="3" fillId="0" fontId="13" numFmtId="49" xfId="0" applyAlignment="1" applyBorder="1" applyFont="1" applyNumberFormat="1">
      <alignment horizontal="center"/>
    </xf>
    <xf borderId="4" fillId="0" fontId="13" numFmtId="49" xfId="0" applyAlignment="1" applyBorder="1" applyFont="1" applyNumberFormat="1">
      <alignment horizontal="center"/>
    </xf>
    <xf borderId="21" fillId="0" fontId="4" numFmtId="0" xfId="0" applyAlignment="1" applyBorder="1" applyFont="1">
      <alignment shrinkToFit="0" wrapText="1"/>
    </xf>
    <xf borderId="10" fillId="0" fontId="4" numFmtId="167" xfId="0" applyAlignment="1" applyBorder="1" applyFont="1" applyNumberFormat="1">
      <alignment horizontal="center" vertical="center"/>
    </xf>
    <xf borderId="11" fillId="14" fontId="9" numFmtId="3" xfId="0" applyAlignment="1" applyBorder="1" applyFont="1" applyNumberFormat="1">
      <alignment horizontal="center"/>
    </xf>
    <xf borderId="10" fillId="14" fontId="4" numFmtId="3" xfId="0" applyAlignment="1" applyBorder="1" applyFont="1" applyNumberFormat="1">
      <alignment horizontal="center"/>
    </xf>
    <xf borderId="0" fillId="0" fontId="4" numFmtId="167" xfId="0" applyAlignment="1" applyFont="1" applyNumberFormat="1">
      <alignment horizontal="center" vertical="center"/>
    </xf>
    <xf borderId="0" fillId="14" fontId="9" numFmtId="3" xfId="0" applyAlignment="1" applyFont="1" applyNumberFormat="1">
      <alignment horizontal="center"/>
    </xf>
    <xf borderId="26" fillId="14" fontId="9" numFmtId="3" xfId="0" applyAlignment="1" applyBorder="1" applyFont="1" applyNumberFormat="1">
      <alignment horizontal="center"/>
    </xf>
    <xf borderId="1" fillId="2" fontId="4" numFmtId="167" xfId="0" applyAlignment="1" applyBorder="1" applyFont="1" applyNumberFormat="1">
      <alignment horizontal="center" vertical="center"/>
    </xf>
    <xf borderId="25" fillId="0" fontId="9" numFmtId="0" xfId="0" applyBorder="1" applyFont="1"/>
    <xf borderId="32" fillId="4" fontId="12" numFmtId="0" xfId="0" applyAlignment="1" applyBorder="1" applyFont="1">
      <alignment horizontal="right"/>
    </xf>
    <xf borderId="0" fillId="0" fontId="4" numFmtId="167" xfId="0" applyAlignment="1" applyFont="1" applyNumberFormat="1">
      <alignment horizontal="center" readingOrder="0" vertical="center"/>
    </xf>
    <xf borderId="32" fillId="4" fontId="12" numFmtId="0" xfId="0" applyAlignment="1" applyBorder="1" applyFont="1">
      <alignment horizontal="right" readingOrder="0" shrinkToFit="0" wrapText="1"/>
    </xf>
    <xf borderId="32" fillId="11" fontId="12" numFmtId="0" xfId="0" applyAlignment="1" applyBorder="1" applyFont="1">
      <alignment horizontal="right"/>
    </xf>
    <xf borderId="1" fillId="11" fontId="10" numFmtId="167" xfId="0" applyAlignment="1" applyBorder="1" applyFont="1" applyNumberFormat="1">
      <alignment horizontal="center" readingOrder="0" vertical="center"/>
    </xf>
    <xf borderId="1" fillId="11" fontId="4" numFmtId="165" xfId="0" applyBorder="1" applyFont="1" applyNumberFormat="1"/>
    <xf borderId="27" fillId="11" fontId="4" numFmtId="165" xfId="0" applyBorder="1" applyFont="1" applyNumberFormat="1"/>
    <xf borderId="12" fillId="4" fontId="12" numFmtId="0" xfId="0" applyAlignment="1" applyBorder="1" applyFont="1">
      <alignment horizontal="right"/>
    </xf>
    <xf borderId="29" fillId="0" fontId="10" numFmtId="0" xfId="0" applyAlignment="1" applyBorder="1" applyFont="1">
      <alignment horizontal="center" vertical="center"/>
    </xf>
    <xf borderId="29" fillId="0" fontId="4" numFmtId="165" xfId="0" applyAlignment="1" applyBorder="1" applyFont="1" applyNumberFormat="1">
      <alignment horizontal="center"/>
    </xf>
    <xf borderId="30" fillId="0" fontId="4" numFmtId="165" xfId="0" applyAlignment="1" applyBorder="1" applyFont="1" applyNumberFormat="1">
      <alignment horizontal="center"/>
    </xf>
    <xf borderId="25" fillId="0" fontId="4" numFmtId="0" xfId="0" applyAlignment="1" applyBorder="1" applyFont="1">
      <alignment shrinkToFit="0" vertical="top" wrapText="1"/>
    </xf>
    <xf borderId="27" fillId="14" fontId="4" numFmtId="170" xfId="0" applyAlignment="1" applyBorder="1" applyFont="1" applyNumberFormat="1">
      <alignment horizontal="center"/>
    </xf>
    <xf borderId="1" fillId="2" fontId="29" numFmtId="0" xfId="0" applyAlignment="1" applyBorder="1" applyFont="1">
      <alignment horizontal="left"/>
    </xf>
    <xf borderId="0" fillId="0" fontId="30" numFmtId="0" xfId="0" applyAlignment="1" applyFont="1">
      <alignment horizontal="left"/>
    </xf>
    <xf borderId="27" fillId="14" fontId="4" numFmtId="171" xfId="0" applyAlignment="1" applyBorder="1" applyFont="1" applyNumberFormat="1">
      <alignment horizontal="center"/>
    </xf>
    <xf borderId="1" fillId="2" fontId="31" numFmtId="0" xfId="0" applyAlignment="1" applyBorder="1" applyFont="1">
      <alignment horizontal="left"/>
    </xf>
    <xf borderId="27" fillId="14" fontId="4" numFmtId="10" xfId="0" applyAlignment="1" applyBorder="1" applyFont="1" applyNumberFormat="1">
      <alignment horizontal="center"/>
    </xf>
    <xf borderId="0" fillId="0" fontId="32" numFmtId="0" xfId="0" applyFont="1"/>
    <xf borderId="27" fillId="15" fontId="4" numFmtId="167" xfId="0" applyAlignment="1" applyBorder="1" applyFont="1" applyNumberFormat="1">
      <alignment horizontal="center"/>
    </xf>
    <xf borderId="1" fillId="2" fontId="4" numFmtId="0" xfId="0" applyAlignment="1" applyBorder="1" applyFont="1">
      <alignment horizontal="left"/>
    </xf>
    <xf borderId="38" fillId="14" fontId="4" numFmtId="9" xfId="0" applyAlignment="1" applyBorder="1" applyFont="1" applyNumberFormat="1">
      <alignment horizontal="center"/>
    </xf>
    <xf borderId="23" fillId="8" fontId="14" numFmtId="0" xfId="0" applyBorder="1" applyFont="1"/>
    <xf borderId="24" fillId="8" fontId="13" numFmtId="49" xfId="0" applyAlignment="1" applyBorder="1" applyFont="1" applyNumberFormat="1">
      <alignment horizontal="center"/>
    </xf>
    <xf borderId="0" fillId="14" fontId="4" numFmtId="4" xfId="0" applyAlignment="1" applyFont="1" applyNumberFormat="1">
      <alignment horizontal="center"/>
    </xf>
    <xf borderId="26" fillId="14" fontId="4" numFmtId="4" xfId="0" applyAlignment="1" applyBorder="1" applyFont="1" applyNumberFormat="1">
      <alignment horizontal="center"/>
    </xf>
    <xf borderId="0" fillId="14" fontId="4" numFmtId="172" xfId="0" applyAlignment="1" applyFont="1" applyNumberFormat="1">
      <alignment horizontal="center"/>
    </xf>
    <xf borderId="26" fillId="14" fontId="4" numFmtId="172" xfId="0" applyAlignment="1" applyBorder="1" applyFont="1" applyNumberFormat="1">
      <alignment horizontal="center"/>
    </xf>
    <xf borderId="2" fillId="0" fontId="10" numFmtId="165" xfId="0" applyAlignment="1" applyBorder="1" applyFont="1" applyNumberFormat="1">
      <alignment horizontal="center"/>
    </xf>
    <xf borderId="2" fillId="0" fontId="10" numFmtId="0" xfId="0" applyAlignment="1" applyBorder="1" applyFont="1">
      <alignment horizontal="center"/>
    </xf>
    <xf borderId="18" fillId="0" fontId="9" numFmtId="167" xfId="0" applyAlignment="1" applyBorder="1" applyFont="1" applyNumberFormat="1">
      <alignment horizontal="center" vertical="center"/>
    </xf>
    <xf borderId="18" fillId="0" fontId="4" numFmtId="0" xfId="0" applyAlignment="1" applyBorder="1" applyFont="1">
      <alignment shrinkToFit="0" wrapText="1"/>
    </xf>
    <xf borderId="37" fillId="0" fontId="4" numFmtId="10" xfId="0" applyAlignment="1" applyBorder="1" applyFont="1" applyNumberFormat="1">
      <alignment horizontal="center" vertical="center"/>
    </xf>
    <xf borderId="37" fillId="2" fontId="4" numFmtId="0" xfId="0" applyAlignment="1" applyBorder="1" applyFont="1">
      <alignment horizontal="left" shrinkToFit="0" wrapText="1"/>
    </xf>
    <xf borderId="37" fillId="0" fontId="4" numFmtId="167" xfId="0" applyAlignment="1" applyBorder="1" applyFont="1" applyNumberFormat="1">
      <alignment horizontal="center" vertical="center"/>
    </xf>
    <xf borderId="4" fillId="0" fontId="4" numFmtId="0" xfId="0" applyAlignment="1" applyBorder="1" applyFont="1">
      <alignment shrinkToFit="0" wrapText="1"/>
    </xf>
    <xf borderId="37" fillId="0" fontId="4" numFmtId="0" xfId="0" applyAlignment="1" applyBorder="1" applyFont="1">
      <alignment shrinkToFit="0" wrapText="1"/>
    </xf>
    <xf borderId="29" fillId="14" fontId="4" numFmtId="165" xfId="0" applyAlignment="1" applyBorder="1" applyFont="1" applyNumberFormat="1">
      <alignment horizontal="center"/>
    </xf>
    <xf borderId="30" fillId="14" fontId="4" numFmtId="165" xfId="0" applyAlignment="1" applyBorder="1" applyFont="1" applyNumberFormat="1">
      <alignment horizontal="center"/>
    </xf>
    <xf borderId="1" fillId="2" fontId="4" numFmtId="0" xfId="0" applyAlignment="1" applyBorder="1" applyFont="1">
      <alignment shrinkToFit="0" wrapText="1"/>
    </xf>
    <xf borderId="32" fillId="11" fontId="10" numFmtId="0" xfId="0" applyAlignment="1" applyBorder="1" applyFont="1">
      <alignment horizontal="right" shrinkToFit="0" wrapText="1"/>
    </xf>
    <xf borderId="0" fillId="0" fontId="10" numFmtId="169" xfId="0" applyAlignment="1" applyFont="1" applyNumberFormat="1">
      <alignment horizontal="center"/>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customschemas.google.com/relationships/workbookmetadata" Target="metadata"/><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 Id="rId3"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342900</xdr:colOff>
      <xdr:row>35</xdr:row>
      <xdr:rowOff>28575</xdr:rowOff>
    </xdr:from>
    <xdr:ext cx="7296150" cy="441007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28575</xdr:colOff>
      <xdr:row>34</xdr:row>
      <xdr:rowOff>180975</xdr:rowOff>
    </xdr:from>
    <xdr:ext cx="5486400" cy="450532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28575</xdr:colOff>
      <xdr:row>0</xdr:row>
      <xdr:rowOff>190500</xdr:rowOff>
    </xdr:from>
    <xdr:ext cx="7115175" cy="4733925"/>
    <xdr:pic>
      <xdr:nvPicPr>
        <xdr:cNvPr id="0" name="image1.jp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onlinelibrary.wiley.com/doi/full/10.1111/jan.15671" TargetMode="External"/><Relationship Id="rId2" Type="http://schemas.openxmlformats.org/officeDocument/2006/relationships/hyperlink" Target="https://onlinelibrary.wiley.com/doi/10.1002/hast.1404" TargetMode="External"/><Relationship Id="rId3" Type="http://schemas.openxmlformats.org/officeDocument/2006/relationships/hyperlink" Target="https://iopscience.iop.org/article/10.1088/1748-9326/ab19e1" TargetMode="External"/><Relationship Id="rId4" Type="http://schemas.openxmlformats.org/officeDocument/2006/relationships/hyperlink" Target="https://www.england.nhs.uk/greenernhs/get-involved/suppliers/" TargetMode="External"/><Relationship Id="rId5"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6.xml"/><Relationship Id="rId3"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hyperlink" Target="https://www.pensketruckrental.com/trucks-and-vans/" TargetMode="External"/><Relationship Id="rId3" Type="http://schemas.openxmlformats.org/officeDocument/2006/relationships/hyperlink" Target="https://phoenixtruckdrivinginstitute.com/blog/all-about-semi-truck-fuel-efficiency/" TargetMode="External"/><Relationship Id="rId4" Type="http://schemas.openxmlformats.org/officeDocument/2006/relationships/hyperlink" Target="https://www.statista.com/statistics/204740/retail-price-of-gasoline-in-the-united-states-since-1990/" TargetMode="External"/><Relationship Id="rId5" Type="http://schemas.openxmlformats.org/officeDocument/2006/relationships/drawing" Target="../drawings/drawing7.xml"/><Relationship Id="rId6"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8.xml"/><Relationship Id="rId3"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https://www.epa.gov/energy/greenhouse-gases-equivalencies-calculator-calculations-and-references" TargetMode="External"/><Relationship Id="rId3" Type="http://schemas.openxmlformats.org/officeDocument/2006/relationships/hyperlink" Target="https://www.epa.gov/energy/greenhouse-gases-equivalencies-calculator-calculations-and-references" TargetMode="External"/><Relationship Id="rId4" Type="http://schemas.openxmlformats.org/officeDocument/2006/relationships/drawing" Target="../drawings/drawing9.xml"/><Relationship Id="rId5"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2.63" defaultRowHeight="15.0"/>
  <cols>
    <col customWidth="1" min="1" max="1" width="2.5"/>
    <col customWidth="1" min="2" max="14" width="12.5"/>
  </cols>
  <sheetData>
    <row r="1" ht="15.75" customHeight="1"/>
    <row r="2" ht="15.75" customHeight="1"/>
    <row r="3" ht="15.75" customHeight="1">
      <c r="B3" s="1"/>
      <c r="C3" s="2"/>
      <c r="D3" s="1"/>
      <c r="E3" s="3"/>
      <c r="F3" s="3"/>
      <c r="G3" s="3"/>
      <c r="H3" s="3"/>
      <c r="I3" s="3"/>
      <c r="J3" s="3"/>
      <c r="K3" s="3"/>
      <c r="L3" s="3"/>
      <c r="M3" s="3"/>
      <c r="N3" s="3"/>
    </row>
    <row r="4" ht="15.75" customHeight="1">
      <c r="B4" s="1"/>
      <c r="C4" s="1"/>
      <c r="D4" s="1"/>
      <c r="E4" s="3"/>
      <c r="F4" s="3"/>
      <c r="G4" s="3"/>
      <c r="H4" s="3"/>
      <c r="I4" s="3"/>
      <c r="J4" s="3"/>
      <c r="K4" s="3"/>
      <c r="L4" s="3"/>
      <c r="M4" s="3"/>
      <c r="N4" s="3"/>
    </row>
    <row r="5" ht="15.75" customHeight="1">
      <c r="B5" s="1"/>
      <c r="C5" s="1"/>
      <c r="D5" s="1"/>
      <c r="E5" s="3"/>
      <c r="F5" s="3"/>
      <c r="G5" s="3"/>
      <c r="H5" s="3"/>
      <c r="I5" s="3"/>
      <c r="J5" s="3"/>
      <c r="K5" s="3"/>
      <c r="L5" s="3"/>
      <c r="M5" s="3"/>
      <c r="N5" s="3"/>
    </row>
    <row r="6" ht="15.75" customHeight="1">
      <c r="B6" s="1"/>
      <c r="C6" s="1"/>
      <c r="D6" s="1"/>
      <c r="E6" s="3"/>
      <c r="F6" s="3"/>
      <c r="G6" s="3"/>
      <c r="H6" s="3"/>
      <c r="I6" s="3"/>
      <c r="J6" s="3"/>
      <c r="K6" s="3"/>
      <c r="L6" s="3"/>
      <c r="M6" s="3"/>
      <c r="N6" s="3"/>
    </row>
    <row r="7" ht="15.75" customHeight="1">
      <c r="B7" s="1"/>
      <c r="C7" s="1"/>
      <c r="D7" s="1"/>
      <c r="E7" s="3"/>
      <c r="F7" s="3"/>
      <c r="G7" s="3"/>
      <c r="H7" s="3"/>
      <c r="I7" s="3"/>
      <c r="J7" s="3"/>
      <c r="K7" s="3"/>
      <c r="L7" s="3"/>
      <c r="M7" s="3"/>
      <c r="N7" s="3"/>
    </row>
    <row r="8" ht="15.75" customHeight="1">
      <c r="B8" s="1"/>
      <c r="C8" s="1"/>
      <c r="D8" s="1"/>
      <c r="E8" s="3"/>
      <c r="F8" s="3"/>
      <c r="G8" s="3"/>
      <c r="H8" s="3"/>
      <c r="I8" s="3"/>
      <c r="J8" s="3"/>
      <c r="K8" s="3"/>
      <c r="L8" s="3"/>
      <c r="M8" s="3"/>
      <c r="N8" s="3"/>
    </row>
    <row r="9" ht="15.75" customHeight="1">
      <c r="B9" s="1"/>
      <c r="C9" s="1"/>
      <c r="D9" s="1"/>
      <c r="E9" s="3"/>
      <c r="F9" s="3"/>
      <c r="G9" s="3"/>
      <c r="H9" s="3"/>
      <c r="I9" s="3"/>
      <c r="J9" s="3"/>
      <c r="K9" s="3"/>
      <c r="L9" s="3"/>
      <c r="M9" s="3"/>
      <c r="N9" s="3"/>
    </row>
    <row r="10" ht="15.75" customHeight="1">
      <c r="B10" s="1"/>
      <c r="C10" s="1"/>
      <c r="D10" s="1"/>
      <c r="E10" s="3"/>
      <c r="F10" s="3"/>
      <c r="G10" s="3"/>
      <c r="H10" s="3"/>
      <c r="I10" s="3"/>
      <c r="J10" s="3"/>
      <c r="K10" s="3"/>
      <c r="L10" s="3"/>
      <c r="M10" s="3"/>
      <c r="N10" s="3"/>
    </row>
    <row r="11" ht="15.75" customHeight="1">
      <c r="B11" s="1"/>
      <c r="C11" s="1"/>
      <c r="D11" s="1"/>
      <c r="E11" s="3"/>
      <c r="F11" s="3"/>
      <c r="G11" s="3"/>
      <c r="H11" s="3"/>
      <c r="I11" s="3"/>
      <c r="J11" s="3"/>
      <c r="K11" s="3"/>
      <c r="L11" s="3"/>
      <c r="M11" s="3"/>
      <c r="N11" s="3"/>
    </row>
    <row r="12" ht="15.75" customHeight="1">
      <c r="B12" s="1"/>
      <c r="C12" s="1"/>
      <c r="D12" s="1"/>
      <c r="E12" s="3"/>
      <c r="F12" s="3"/>
      <c r="G12" s="3"/>
      <c r="H12" s="3"/>
      <c r="I12" s="3"/>
      <c r="J12" s="3"/>
      <c r="K12" s="3"/>
      <c r="L12" s="3"/>
      <c r="M12" s="3"/>
      <c r="N12" s="3"/>
    </row>
    <row r="13" ht="15.75" customHeight="1">
      <c r="B13" s="1"/>
      <c r="C13" s="1"/>
      <c r="D13" s="1"/>
      <c r="E13" s="3"/>
      <c r="F13" s="3"/>
      <c r="G13" s="3"/>
      <c r="H13" s="3"/>
      <c r="I13" s="3"/>
      <c r="J13" s="3"/>
      <c r="K13" s="3"/>
      <c r="L13" s="3"/>
      <c r="M13" s="3"/>
      <c r="N13" s="3"/>
    </row>
    <row r="14" ht="15.75" customHeight="1">
      <c r="B14" s="1"/>
      <c r="C14" s="1"/>
      <c r="D14" s="1"/>
      <c r="E14" s="3"/>
      <c r="F14" s="3"/>
      <c r="G14" s="3"/>
      <c r="H14" s="3"/>
      <c r="I14" s="3"/>
      <c r="J14" s="3"/>
      <c r="K14" s="3"/>
      <c r="L14" s="3"/>
      <c r="M14" s="3"/>
      <c r="N14" s="3"/>
    </row>
    <row r="15" ht="15.75" customHeight="1">
      <c r="B15" s="1"/>
      <c r="C15" s="1"/>
      <c r="D15" s="1"/>
      <c r="E15" s="3"/>
      <c r="F15" s="3"/>
      <c r="G15" s="3"/>
      <c r="H15" s="3"/>
      <c r="I15" s="3"/>
      <c r="J15" s="3"/>
      <c r="K15" s="3"/>
      <c r="L15" s="3"/>
      <c r="M15" s="3"/>
      <c r="N15" s="3"/>
    </row>
    <row r="16" ht="15.75" customHeight="1">
      <c r="B16" s="1"/>
      <c r="C16" s="1"/>
      <c r="D16" s="1"/>
      <c r="E16" s="3"/>
      <c r="F16" s="3"/>
      <c r="G16" s="3"/>
      <c r="H16" s="3"/>
      <c r="I16" s="3"/>
      <c r="J16" s="3"/>
      <c r="K16" s="3"/>
      <c r="L16" s="3"/>
      <c r="M16" s="3"/>
      <c r="N16" s="3"/>
    </row>
    <row r="17" ht="15.75" customHeight="1">
      <c r="B17" s="1"/>
      <c r="C17" s="1"/>
      <c r="D17" s="1"/>
      <c r="E17" s="3"/>
      <c r="F17" s="3"/>
      <c r="G17" s="3"/>
      <c r="H17" s="3"/>
      <c r="I17" s="3"/>
      <c r="J17" s="3"/>
      <c r="K17" s="3"/>
      <c r="L17" s="3"/>
      <c r="M17" s="3"/>
      <c r="N17" s="3"/>
    </row>
    <row r="18" ht="15.75" customHeight="1">
      <c r="B18" s="1"/>
      <c r="C18" s="1"/>
      <c r="D18" s="1"/>
      <c r="E18" s="3"/>
      <c r="F18" s="3"/>
      <c r="G18" s="3"/>
      <c r="H18" s="3"/>
      <c r="I18" s="3"/>
      <c r="J18" s="3"/>
      <c r="K18" s="3"/>
      <c r="L18" s="3"/>
      <c r="M18" s="3"/>
      <c r="N18" s="3"/>
    </row>
    <row r="19" ht="15.75" customHeight="1">
      <c r="B19" s="1"/>
      <c r="C19" s="1"/>
      <c r="D19" s="1"/>
      <c r="E19" s="3"/>
      <c r="F19" s="3"/>
      <c r="G19" s="3"/>
      <c r="H19" s="3"/>
      <c r="I19" s="3"/>
      <c r="J19" s="3"/>
      <c r="K19" s="3"/>
      <c r="L19" s="3"/>
      <c r="M19" s="3"/>
      <c r="N19" s="3"/>
    </row>
    <row r="20" ht="15.75" customHeight="1">
      <c r="B20" s="1"/>
      <c r="C20" s="1"/>
      <c r="D20" s="1"/>
      <c r="E20" s="3"/>
      <c r="F20" s="3"/>
      <c r="G20" s="3"/>
      <c r="H20" s="3"/>
      <c r="I20" s="3"/>
      <c r="J20" s="3"/>
      <c r="K20" s="3"/>
      <c r="L20" s="3"/>
      <c r="M20" s="3"/>
      <c r="N20" s="3"/>
    </row>
    <row r="21" ht="15.75" customHeight="1">
      <c r="B21" s="1"/>
      <c r="C21" s="1"/>
      <c r="D21" s="1"/>
      <c r="E21" s="3"/>
      <c r="F21" s="3"/>
      <c r="G21" s="3"/>
      <c r="H21" s="3"/>
      <c r="I21" s="3"/>
      <c r="J21" s="3"/>
      <c r="K21" s="3"/>
      <c r="L21" s="3"/>
      <c r="M21" s="3"/>
      <c r="N21" s="3"/>
    </row>
    <row r="22" ht="15.75" customHeight="1">
      <c r="B22" s="1"/>
      <c r="C22" s="1"/>
      <c r="D22" s="1"/>
      <c r="E22" s="3"/>
      <c r="F22" s="3"/>
      <c r="G22" s="3"/>
      <c r="H22" s="3"/>
      <c r="I22" s="3"/>
      <c r="J22" s="3"/>
      <c r="K22" s="3"/>
      <c r="L22" s="3"/>
      <c r="M22" s="3"/>
      <c r="N22" s="3"/>
    </row>
    <row r="23" ht="15.75" customHeight="1">
      <c r="B23" s="1"/>
      <c r="C23" s="1"/>
      <c r="D23" s="1"/>
      <c r="E23" s="3"/>
      <c r="F23" s="3"/>
      <c r="G23" s="3"/>
      <c r="H23" s="3"/>
      <c r="I23" s="3"/>
      <c r="K23" s="3"/>
      <c r="L23" s="3"/>
      <c r="M23" s="3"/>
      <c r="N23" s="3"/>
    </row>
    <row r="24" ht="15.75" customHeight="1">
      <c r="B24" s="1"/>
      <c r="C24" s="1"/>
      <c r="D24" s="1"/>
      <c r="E24" s="3"/>
      <c r="F24" s="3"/>
      <c r="G24" s="3"/>
      <c r="H24" s="3"/>
      <c r="I24" s="3"/>
      <c r="J24" s="3"/>
      <c r="K24" s="3"/>
      <c r="L24" s="3"/>
      <c r="M24" s="3"/>
      <c r="N24" s="3"/>
    </row>
    <row r="25" ht="15.75" customHeight="1">
      <c r="B25" s="1"/>
      <c r="C25" s="1"/>
      <c r="D25" s="1"/>
      <c r="E25" s="3"/>
      <c r="F25" s="3"/>
      <c r="G25" s="3"/>
      <c r="H25" s="3"/>
      <c r="I25" s="3"/>
      <c r="J25" s="3"/>
      <c r="K25" s="3"/>
      <c r="L25" s="3"/>
      <c r="M25" s="3"/>
      <c r="N25" s="3"/>
    </row>
    <row r="26" ht="35.25" customHeight="1">
      <c r="B26" s="4">
        <v>45258.0</v>
      </c>
      <c r="E26" s="3"/>
      <c r="F26" s="3"/>
      <c r="G26" s="3"/>
      <c r="H26" s="3"/>
      <c r="I26" s="3"/>
      <c r="J26" s="3"/>
      <c r="K26" s="3"/>
      <c r="L26" s="3"/>
      <c r="M26" s="3"/>
      <c r="N26" s="3"/>
    </row>
    <row r="27" ht="15.75" customHeight="1">
      <c r="B27" s="3"/>
      <c r="C27" s="3"/>
      <c r="D27" s="3"/>
      <c r="E27" s="3"/>
      <c r="F27" s="3"/>
      <c r="G27" s="3"/>
      <c r="H27" s="3"/>
      <c r="I27" s="3"/>
      <c r="J27" s="3"/>
      <c r="K27" s="3"/>
      <c r="L27" s="3"/>
      <c r="M27" s="3"/>
      <c r="N27" s="3"/>
    </row>
    <row r="28" ht="45.75" customHeight="1">
      <c r="B28" s="5" t="s">
        <v>0</v>
      </c>
      <c r="C28" s="6"/>
      <c r="D28" s="6"/>
      <c r="E28" s="6"/>
      <c r="F28" s="6"/>
      <c r="G28" s="6"/>
      <c r="H28" s="6"/>
      <c r="I28" s="6"/>
      <c r="J28" s="6"/>
      <c r="K28" s="6"/>
      <c r="L28" s="6"/>
      <c r="M28" s="6"/>
      <c r="N28" s="6"/>
    </row>
    <row r="29" ht="15.75" customHeight="1">
      <c r="B29" s="6"/>
      <c r="C29" s="6"/>
      <c r="D29" s="6"/>
      <c r="E29" s="6"/>
      <c r="F29" s="6"/>
      <c r="G29" s="6"/>
      <c r="H29" s="6"/>
      <c r="I29" s="6"/>
      <c r="J29" s="6"/>
      <c r="K29" s="6"/>
      <c r="L29" s="6"/>
      <c r="M29" s="6"/>
      <c r="N29" s="6"/>
    </row>
    <row r="30" ht="28.5" customHeight="1">
      <c r="B30" s="7" t="s">
        <v>1</v>
      </c>
      <c r="C30" s="6"/>
      <c r="D30" s="6"/>
      <c r="E30" s="6"/>
      <c r="F30" s="6"/>
      <c r="G30" s="6"/>
      <c r="H30" s="6"/>
      <c r="I30" s="6"/>
      <c r="J30" s="6"/>
      <c r="K30" s="6"/>
      <c r="L30" s="6"/>
      <c r="M30" s="6"/>
      <c r="N30" s="6"/>
    </row>
    <row r="31" ht="15.75" customHeight="1">
      <c r="B31" s="8" t="s">
        <v>2</v>
      </c>
    </row>
    <row r="32" ht="94.5" customHeight="1"/>
    <row r="33" ht="15.75" customHeight="1">
      <c r="B33" s="7"/>
      <c r="C33" s="6"/>
      <c r="D33" s="6"/>
      <c r="E33" s="6"/>
      <c r="F33" s="6"/>
      <c r="G33" s="6"/>
      <c r="H33" s="6"/>
      <c r="I33" s="6"/>
      <c r="J33" s="6"/>
      <c r="K33" s="6"/>
      <c r="L33" s="6"/>
      <c r="M33" s="6"/>
      <c r="N33" s="6"/>
    </row>
    <row r="34" ht="23.25" customHeight="1">
      <c r="B34" s="7" t="s">
        <v>3</v>
      </c>
      <c r="C34" s="6"/>
      <c r="D34" s="6"/>
      <c r="E34" s="6"/>
      <c r="F34" s="6"/>
      <c r="G34" s="6"/>
      <c r="H34" s="6"/>
      <c r="I34" s="6"/>
      <c r="J34" s="6"/>
      <c r="K34" s="6"/>
      <c r="L34" s="6"/>
      <c r="M34" s="6"/>
      <c r="N34" s="6"/>
    </row>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6:D26"/>
    <mergeCell ref="B31:N32"/>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7068C"/>
    <pageSetUpPr/>
  </sheetPr>
  <sheetViews>
    <sheetView showGridLines="0" workbookViewId="0"/>
  </sheetViews>
  <sheetFormatPr customHeight="1" defaultColWidth="12.63" defaultRowHeight="15.0"/>
  <cols>
    <col customWidth="1" min="1" max="1" width="9.38"/>
    <col customWidth="1" min="2" max="2" width="5.25"/>
    <col customWidth="1" min="3" max="12" width="9.38"/>
    <col customWidth="1" min="13" max="23" width="11.13"/>
  </cols>
  <sheetData>
    <row r="1" ht="12.75" customHeight="1">
      <c r="A1" s="9"/>
      <c r="B1" s="9"/>
      <c r="C1" s="9"/>
      <c r="D1" s="9"/>
      <c r="E1" s="9"/>
      <c r="F1" s="9"/>
      <c r="G1" s="9"/>
      <c r="H1" s="9"/>
      <c r="I1" s="9"/>
      <c r="J1" s="9"/>
      <c r="K1" s="9"/>
      <c r="L1" s="9"/>
      <c r="M1" s="9"/>
      <c r="N1" s="9"/>
      <c r="O1" s="9"/>
      <c r="P1" s="9"/>
      <c r="Q1" s="9"/>
      <c r="R1" s="9"/>
      <c r="S1" s="9"/>
      <c r="T1" s="9"/>
      <c r="U1" s="9"/>
      <c r="V1" s="9"/>
      <c r="W1" s="9"/>
    </row>
    <row r="2" ht="12.75" customHeight="1">
      <c r="A2" s="9"/>
      <c r="B2" s="9"/>
      <c r="C2" s="9"/>
      <c r="D2" s="9"/>
      <c r="E2" s="9"/>
      <c r="F2" s="9"/>
      <c r="G2" s="9"/>
      <c r="H2" s="9"/>
      <c r="I2" s="9"/>
      <c r="J2" s="9"/>
      <c r="K2" s="9"/>
      <c r="L2" s="9"/>
      <c r="M2" s="9"/>
      <c r="N2" s="9"/>
      <c r="O2" s="9"/>
      <c r="P2" s="9"/>
      <c r="Q2" s="9"/>
      <c r="R2" s="9"/>
      <c r="S2" s="9"/>
      <c r="T2" s="9"/>
      <c r="U2" s="9"/>
      <c r="V2" s="9"/>
      <c r="W2" s="9"/>
    </row>
    <row r="3" ht="15.75" customHeight="1">
      <c r="A3" s="9"/>
      <c r="B3" s="10" t="s">
        <v>4</v>
      </c>
      <c r="C3" s="11"/>
      <c r="D3" s="11"/>
      <c r="E3" s="11"/>
      <c r="F3" s="11"/>
      <c r="G3" s="11"/>
      <c r="H3" s="11"/>
      <c r="I3" s="11"/>
      <c r="J3" s="12"/>
      <c r="K3" s="13"/>
      <c r="L3" s="13"/>
      <c r="M3" s="9"/>
      <c r="N3" s="9"/>
      <c r="O3" s="9"/>
      <c r="P3" s="9"/>
      <c r="Q3" s="9"/>
      <c r="R3" s="9"/>
      <c r="S3" s="9"/>
      <c r="T3" s="9"/>
      <c r="U3" s="9"/>
      <c r="V3" s="9"/>
      <c r="W3" s="9"/>
    </row>
    <row r="4" ht="265.5" customHeight="1">
      <c r="A4" s="9"/>
      <c r="B4" s="14" t="s">
        <v>5</v>
      </c>
      <c r="C4" s="15"/>
      <c r="D4" s="15"/>
      <c r="E4" s="15"/>
      <c r="F4" s="15"/>
      <c r="G4" s="15"/>
      <c r="H4" s="15"/>
      <c r="I4" s="15"/>
      <c r="J4" s="16"/>
      <c r="K4" s="13"/>
      <c r="L4" s="13"/>
      <c r="M4" s="9"/>
      <c r="N4" s="9"/>
      <c r="O4" s="9"/>
      <c r="P4" s="9"/>
      <c r="Q4" s="9"/>
      <c r="R4" s="9"/>
      <c r="S4" s="9"/>
      <c r="T4" s="9"/>
      <c r="U4" s="9"/>
      <c r="V4" s="9"/>
      <c r="W4" s="9"/>
    </row>
    <row r="5" ht="12.75" customHeight="1">
      <c r="A5" s="9"/>
      <c r="B5" s="17"/>
      <c r="C5" s="18"/>
      <c r="D5" s="18"/>
      <c r="E5" s="18"/>
      <c r="F5" s="18"/>
      <c r="G5" s="18"/>
      <c r="H5" s="18"/>
      <c r="I5" s="18"/>
      <c r="J5" s="18"/>
      <c r="K5" s="13"/>
      <c r="L5" s="13"/>
      <c r="M5" s="9"/>
      <c r="N5" s="9"/>
      <c r="O5" s="9"/>
      <c r="P5" s="9"/>
      <c r="Q5" s="9"/>
      <c r="R5" s="9"/>
      <c r="S5" s="9"/>
      <c r="T5" s="9"/>
      <c r="U5" s="9"/>
      <c r="V5" s="9"/>
      <c r="W5" s="9"/>
    </row>
    <row r="6" ht="33.0" customHeight="1">
      <c r="A6" s="9"/>
      <c r="B6" s="19">
        <v>1.0</v>
      </c>
      <c r="C6" s="20" t="s">
        <v>6</v>
      </c>
      <c r="D6" s="11"/>
      <c r="E6" s="11"/>
      <c r="F6" s="11"/>
      <c r="G6" s="11"/>
      <c r="H6" s="11"/>
      <c r="I6" s="11"/>
      <c r="J6" s="12"/>
      <c r="K6" s="13"/>
      <c r="L6" s="13"/>
      <c r="M6" s="9"/>
      <c r="N6" s="9"/>
      <c r="O6" s="9"/>
      <c r="P6" s="9"/>
      <c r="Q6" s="9"/>
      <c r="R6" s="9"/>
      <c r="S6" s="9"/>
      <c r="T6" s="9"/>
      <c r="U6" s="9"/>
      <c r="V6" s="9"/>
      <c r="W6" s="9"/>
    </row>
    <row r="7" ht="12.75" customHeight="1">
      <c r="A7" s="9"/>
      <c r="B7" s="21"/>
      <c r="C7" s="22"/>
      <c r="D7" s="23"/>
      <c r="E7" s="23"/>
      <c r="F7" s="23"/>
      <c r="G7" s="23"/>
      <c r="H7" s="23"/>
      <c r="I7" s="23"/>
      <c r="J7" s="23"/>
      <c r="K7" s="13"/>
      <c r="L7" s="13"/>
      <c r="M7" s="9"/>
      <c r="N7" s="9"/>
      <c r="O7" s="9"/>
      <c r="P7" s="9"/>
      <c r="Q7" s="9"/>
      <c r="R7" s="9"/>
      <c r="S7" s="9"/>
      <c r="T7" s="9"/>
      <c r="U7" s="9"/>
      <c r="V7" s="9"/>
      <c r="W7" s="9"/>
    </row>
    <row r="8" ht="46.5" customHeight="1">
      <c r="A8" s="9"/>
      <c r="B8" s="24">
        <v>2.0</v>
      </c>
      <c r="C8" s="25" t="s">
        <v>7</v>
      </c>
      <c r="D8" s="11"/>
      <c r="E8" s="11"/>
      <c r="F8" s="11"/>
      <c r="G8" s="11"/>
      <c r="H8" s="11"/>
      <c r="I8" s="11"/>
      <c r="J8" s="12"/>
      <c r="K8" s="13"/>
      <c r="L8" s="13"/>
      <c r="M8" s="9"/>
      <c r="N8" s="9"/>
      <c r="O8" s="9"/>
      <c r="P8" s="9"/>
      <c r="Q8" s="9"/>
      <c r="R8" s="9"/>
      <c r="S8" s="9"/>
      <c r="T8" s="9"/>
      <c r="U8" s="9"/>
      <c r="V8" s="9"/>
      <c r="W8" s="9"/>
    </row>
    <row r="9" ht="15.75" customHeight="1">
      <c r="A9" s="9"/>
      <c r="B9" s="26"/>
      <c r="C9" s="27"/>
      <c r="D9" s="27"/>
      <c r="E9" s="27"/>
      <c r="F9" s="27"/>
      <c r="G9" s="27"/>
      <c r="H9" s="27"/>
      <c r="I9" s="27"/>
      <c r="J9" s="27"/>
      <c r="K9" s="13"/>
      <c r="L9" s="13"/>
      <c r="M9" s="9"/>
      <c r="N9" s="9"/>
      <c r="O9" s="9"/>
      <c r="P9" s="9"/>
      <c r="Q9" s="9"/>
      <c r="R9" s="9"/>
      <c r="S9" s="9"/>
      <c r="T9" s="9"/>
      <c r="U9" s="9"/>
      <c r="V9" s="9"/>
      <c r="W9" s="9"/>
    </row>
    <row r="10" ht="30.0" customHeight="1">
      <c r="A10" s="9"/>
      <c r="B10" s="24">
        <v>3.0</v>
      </c>
      <c r="C10" s="28" t="s">
        <v>8</v>
      </c>
      <c r="D10" s="15"/>
      <c r="E10" s="15"/>
      <c r="F10" s="15"/>
      <c r="G10" s="15"/>
      <c r="H10" s="15"/>
      <c r="I10" s="15"/>
      <c r="J10" s="16"/>
      <c r="K10" s="13"/>
      <c r="L10" s="13"/>
      <c r="M10" s="9"/>
      <c r="N10" s="9"/>
      <c r="O10" s="9"/>
      <c r="P10" s="9"/>
      <c r="Q10" s="9"/>
      <c r="R10" s="9"/>
      <c r="S10" s="9"/>
      <c r="T10" s="9"/>
      <c r="U10" s="9"/>
      <c r="V10" s="9"/>
      <c r="W10" s="9"/>
    </row>
    <row r="11" ht="15.75" customHeight="1">
      <c r="A11" s="9"/>
      <c r="K11" s="13"/>
      <c r="L11" s="13"/>
      <c r="M11" s="9"/>
      <c r="N11" s="9"/>
      <c r="O11" s="9"/>
      <c r="P11" s="9"/>
      <c r="Q11" s="9"/>
      <c r="R11" s="9"/>
      <c r="S11" s="9"/>
      <c r="T11" s="9"/>
      <c r="U11" s="9"/>
      <c r="V11" s="9"/>
      <c r="W11" s="9"/>
    </row>
    <row r="12" ht="12.75" customHeight="1">
      <c r="A12" s="9"/>
      <c r="K12" s="13"/>
      <c r="L12" s="13"/>
      <c r="M12" s="9"/>
      <c r="N12" s="9"/>
      <c r="O12" s="9"/>
      <c r="P12" s="9"/>
      <c r="Q12" s="9"/>
      <c r="R12" s="9"/>
      <c r="S12" s="9"/>
      <c r="T12" s="9"/>
      <c r="U12" s="9"/>
      <c r="V12" s="9"/>
      <c r="W12" s="9"/>
    </row>
    <row r="13" ht="15.75" customHeight="1">
      <c r="A13" s="9"/>
      <c r="K13" s="13"/>
      <c r="L13" s="13"/>
      <c r="M13" s="9"/>
      <c r="N13" s="9"/>
      <c r="O13" s="9"/>
      <c r="P13" s="9"/>
      <c r="Q13" s="9"/>
      <c r="R13" s="9"/>
      <c r="S13" s="9"/>
      <c r="T13" s="9"/>
      <c r="U13" s="9"/>
      <c r="V13" s="9"/>
      <c r="W13" s="9"/>
    </row>
    <row r="14" ht="12.75" customHeight="1">
      <c r="A14" s="9"/>
      <c r="B14" s="13"/>
      <c r="C14" s="13"/>
      <c r="D14" s="13"/>
      <c r="E14" s="13"/>
      <c r="F14" s="13"/>
      <c r="G14" s="13"/>
      <c r="H14" s="13"/>
      <c r="I14" s="13"/>
      <c r="J14" s="13"/>
      <c r="K14" s="13"/>
      <c r="L14" s="13"/>
      <c r="M14" s="9"/>
      <c r="N14" s="9"/>
      <c r="O14" s="9"/>
      <c r="P14" s="9"/>
      <c r="Q14" s="9"/>
      <c r="R14" s="9"/>
      <c r="S14" s="9"/>
      <c r="T14" s="9"/>
      <c r="U14" s="9"/>
      <c r="V14" s="9"/>
      <c r="W14" s="9"/>
    </row>
    <row r="15" ht="12.75" customHeight="1">
      <c r="A15" s="9"/>
      <c r="B15" s="13"/>
      <c r="C15" s="13"/>
      <c r="D15" s="13"/>
      <c r="E15" s="13"/>
      <c r="F15" s="13"/>
      <c r="G15" s="13"/>
      <c r="H15" s="13"/>
      <c r="I15" s="13"/>
      <c r="J15" s="13"/>
      <c r="K15" s="13"/>
      <c r="L15" s="13"/>
      <c r="M15" s="9"/>
      <c r="N15" s="9"/>
      <c r="O15" s="9"/>
      <c r="P15" s="9"/>
      <c r="Q15" s="9"/>
      <c r="R15" s="9"/>
      <c r="S15" s="9"/>
      <c r="T15" s="9"/>
      <c r="U15" s="9"/>
      <c r="V15" s="9"/>
      <c r="W15" s="9"/>
    </row>
    <row r="16" ht="12.75" customHeight="1">
      <c r="A16" s="9"/>
      <c r="B16" s="13"/>
      <c r="C16" s="13"/>
      <c r="D16" s="13"/>
      <c r="E16" s="13"/>
      <c r="F16" s="13"/>
      <c r="G16" s="13"/>
      <c r="H16" s="13"/>
      <c r="I16" s="13"/>
      <c r="J16" s="13"/>
      <c r="K16" s="13"/>
      <c r="L16" s="13"/>
      <c r="M16" s="9"/>
      <c r="N16" s="9"/>
      <c r="O16" s="9"/>
      <c r="P16" s="9"/>
      <c r="Q16" s="9"/>
      <c r="R16" s="9"/>
      <c r="S16" s="9"/>
      <c r="T16" s="9"/>
      <c r="U16" s="9"/>
      <c r="V16" s="9"/>
      <c r="W16" s="9"/>
    </row>
    <row r="17" ht="12.75" customHeight="1">
      <c r="A17" s="9"/>
      <c r="B17" s="13"/>
      <c r="C17" s="13"/>
      <c r="D17" s="13"/>
      <c r="E17" s="13"/>
      <c r="F17" s="13"/>
      <c r="G17" s="13"/>
      <c r="H17" s="13"/>
      <c r="I17" s="13"/>
      <c r="J17" s="13"/>
      <c r="K17" s="13"/>
      <c r="L17" s="13"/>
      <c r="M17" s="9"/>
      <c r="N17" s="9"/>
      <c r="O17" s="9"/>
      <c r="P17" s="9"/>
      <c r="Q17" s="9"/>
      <c r="R17" s="9"/>
      <c r="S17" s="9"/>
      <c r="T17" s="9"/>
      <c r="U17" s="9"/>
      <c r="V17" s="9"/>
      <c r="W17" s="9"/>
    </row>
    <row r="18" ht="12.75" customHeight="1">
      <c r="A18" s="9"/>
      <c r="B18" s="29"/>
      <c r="C18" s="30"/>
      <c r="D18" s="30"/>
      <c r="E18" s="30"/>
      <c r="F18" s="30"/>
      <c r="G18" s="30"/>
      <c r="H18" s="30"/>
      <c r="I18" s="30"/>
      <c r="J18" s="30"/>
      <c r="K18" s="31"/>
      <c r="L18" s="13"/>
      <c r="M18" s="9"/>
      <c r="N18" s="9"/>
      <c r="O18" s="9"/>
      <c r="P18" s="9"/>
      <c r="Q18" s="9"/>
      <c r="R18" s="9"/>
      <c r="S18" s="9"/>
      <c r="T18" s="9"/>
      <c r="U18" s="9"/>
      <c r="V18" s="9"/>
      <c r="W18" s="9"/>
    </row>
    <row r="19" ht="12.75" customHeight="1">
      <c r="A19" s="9"/>
      <c r="B19" s="13"/>
      <c r="C19" s="13"/>
      <c r="D19" s="13"/>
      <c r="E19" s="13"/>
      <c r="F19" s="13"/>
      <c r="G19" s="13"/>
      <c r="H19" s="13"/>
      <c r="I19" s="13"/>
      <c r="J19" s="13"/>
      <c r="K19" s="13"/>
      <c r="L19" s="13"/>
      <c r="M19" s="9"/>
      <c r="N19" s="9"/>
      <c r="O19" s="9"/>
      <c r="P19" s="9"/>
      <c r="Q19" s="9"/>
      <c r="R19" s="9"/>
      <c r="S19" s="9"/>
      <c r="T19" s="9"/>
      <c r="U19" s="9"/>
      <c r="V19" s="9"/>
      <c r="W19" s="9"/>
    </row>
    <row r="20" ht="12.75" customHeight="1">
      <c r="A20" s="9"/>
      <c r="B20" s="9"/>
      <c r="C20" s="9"/>
      <c r="D20" s="9"/>
      <c r="E20" s="9"/>
      <c r="F20" s="9"/>
      <c r="G20" s="9"/>
      <c r="H20" s="9"/>
      <c r="I20" s="9"/>
      <c r="J20" s="9"/>
      <c r="K20" s="9"/>
      <c r="L20" s="9"/>
      <c r="M20" s="9"/>
      <c r="N20" s="9"/>
      <c r="O20" s="9"/>
      <c r="P20" s="9"/>
      <c r="Q20" s="9"/>
      <c r="R20" s="9"/>
      <c r="S20" s="9"/>
      <c r="T20" s="9"/>
      <c r="U20" s="9"/>
      <c r="V20" s="9"/>
      <c r="W20" s="9"/>
    </row>
    <row r="21" ht="12.75" customHeight="1">
      <c r="A21" s="9"/>
      <c r="B21" s="9"/>
      <c r="C21" s="9"/>
      <c r="D21" s="9"/>
      <c r="E21" s="9"/>
      <c r="F21" s="9"/>
      <c r="G21" s="9"/>
      <c r="H21" s="9"/>
      <c r="I21" s="9"/>
      <c r="J21" s="9"/>
      <c r="K21" s="9"/>
      <c r="L21" s="9"/>
      <c r="M21" s="9"/>
      <c r="N21" s="9"/>
      <c r="O21" s="9"/>
      <c r="P21" s="9"/>
      <c r="Q21" s="9"/>
      <c r="R21" s="9"/>
      <c r="S21" s="9"/>
      <c r="T21" s="9"/>
      <c r="U21" s="9"/>
      <c r="V21" s="9"/>
      <c r="W21" s="9"/>
    </row>
    <row r="22" ht="12.75" customHeight="1">
      <c r="A22" s="9"/>
      <c r="B22" s="9"/>
      <c r="C22" s="9"/>
      <c r="D22" s="9"/>
      <c r="E22" s="9"/>
      <c r="F22" s="9"/>
      <c r="G22" s="9"/>
      <c r="H22" s="9"/>
      <c r="I22" s="9"/>
      <c r="J22" s="9"/>
      <c r="K22" s="9"/>
      <c r="L22" s="9"/>
      <c r="M22" s="9"/>
      <c r="N22" s="9"/>
      <c r="O22" s="9"/>
      <c r="P22" s="9"/>
      <c r="Q22" s="9"/>
      <c r="R22" s="9"/>
      <c r="S22" s="9"/>
      <c r="T22" s="9"/>
      <c r="U22" s="9"/>
      <c r="V22" s="9"/>
      <c r="W22" s="9"/>
    </row>
    <row r="23" ht="12.75" customHeight="1">
      <c r="A23" s="9"/>
      <c r="B23" s="9"/>
      <c r="C23" s="9"/>
      <c r="D23" s="9"/>
      <c r="E23" s="9"/>
      <c r="F23" s="9"/>
      <c r="G23" s="9"/>
      <c r="H23" s="9"/>
      <c r="I23" s="9"/>
      <c r="J23" s="9"/>
      <c r="K23" s="9"/>
      <c r="L23" s="9"/>
      <c r="M23" s="9"/>
      <c r="N23" s="9"/>
      <c r="O23" s="9"/>
      <c r="P23" s="9"/>
      <c r="Q23" s="9"/>
      <c r="R23" s="9"/>
      <c r="S23" s="9"/>
      <c r="T23" s="9"/>
      <c r="U23" s="9"/>
      <c r="V23" s="9"/>
      <c r="W23" s="9"/>
    </row>
    <row r="24" ht="12.75" customHeight="1">
      <c r="A24" s="9"/>
      <c r="B24" s="9"/>
      <c r="C24" s="9"/>
      <c r="D24" s="9"/>
      <c r="E24" s="9"/>
      <c r="F24" s="9"/>
      <c r="G24" s="9"/>
      <c r="H24" s="9"/>
      <c r="I24" s="9"/>
      <c r="J24" s="9"/>
      <c r="K24" s="9"/>
      <c r="L24" s="9"/>
      <c r="M24" s="9"/>
      <c r="N24" s="9"/>
      <c r="O24" s="9"/>
      <c r="P24" s="9"/>
      <c r="Q24" s="9"/>
      <c r="R24" s="9"/>
      <c r="S24" s="9"/>
      <c r="T24" s="9"/>
      <c r="U24" s="9"/>
      <c r="V24" s="9"/>
      <c r="W24" s="9"/>
    </row>
    <row r="25" ht="12.75" customHeight="1">
      <c r="A25" s="9"/>
      <c r="B25" s="9"/>
      <c r="C25" s="9"/>
      <c r="D25" s="9"/>
      <c r="E25" s="9"/>
      <c r="F25" s="9"/>
      <c r="G25" s="9"/>
      <c r="H25" s="9"/>
      <c r="I25" s="9"/>
      <c r="J25" s="9"/>
      <c r="K25" s="9"/>
      <c r="L25" s="9"/>
      <c r="M25" s="9"/>
      <c r="N25" s="9"/>
      <c r="O25" s="9"/>
      <c r="P25" s="9"/>
      <c r="Q25" s="9"/>
      <c r="R25" s="9"/>
      <c r="S25" s="9"/>
      <c r="T25" s="9"/>
      <c r="U25" s="9"/>
      <c r="V25" s="9"/>
      <c r="W25" s="9"/>
    </row>
    <row r="26" ht="12.75" customHeight="1">
      <c r="A26" s="9"/>
      <c r="B26" s="9"/>
      <c r="C26" s="9"/>
      <c r="D26" s="9"/>
      <c r="E26" s="9"/>
      <c r="F26" s="9"/>
      <c r="G26" s="9"/>
      <c r="H26" s="9"/>
      <c r="I26" s="9"/>
      <c r="J26" s="9"/>
      <c r="K26" s="9"/>
      <c r="L26" s="9"/>
      <c r="M26" s="9"/>
      <c r="N26" s="9"/>
      <c r="O26" s="9"/>
      <c r="P26" s="9"/>
      <c r="Q26" s="9"/>
      <c r="R26" s="9"/>
      <c r="S26" s="9"/>
      <c r="T26" s="9"/>
      <c r="U26" s="9"/>
      <c r="V26" s="9"/>
      <c r="W26" s="9"/>
    </row>
    <row r="27" ht="12.75" customHeight="1">
      <c r="A27" s="9"/>
      <c r="B27" s="9"/>
      <c r="C27" s="9"/>
      <c r="D27" s="9"/>
      <c r="E27" s="9"/>
      <c r="F27" s="9"/>
      <c r="G27" s="9"/>
      <c r="H27" s="9"/>
      <c r="I27" s="9"/>
      <c r="J27" s="9"/>
      <c r="K27" s="9"/>
      <c r="L27" s="9"/>
      <c r="M27" s="9"/>
      <c r="N27" s="9"/>
      <c r="O27" s="9"/>
      <c r="P27" s="9"/>
      <c r="Q27" s="9"/>
      <c r="R27" s="9"/>
      <c r="S27" s="9"/>
      <c r="T27" s="9"/>
      <c r="U27" s="9"/>
      <c r="V27" s="9"/>
      <c r="W27" s="9"/>
    </row>
    <row r="28" ht="12.75" customHeight="1">
      <c r="A28" s="9"/>
      <c r="B28" s="9"/>
      <c r="C28" s="9"/>
      <c r="D28" s="9"/>
      <c r="E28" s="9"/>
      <c r="F28" s="9"/>
      <c r="G28" s="9"/>
      <c r="H28" s="9"/>
      <c r="I28" s="9"/>
      <c r="J28" s="9"/>
      <c r="K28" s="9"/>
      <c r="L28" s="9"/>
      <c r="M28" s="9"/>
      <c r="N28" s="9"/>
      <c r="O28" s="9"/>
      <c r="P28" s="9"/>
      <c r="Q28" s="9"/>
      <c r="R28" s="9"/>
      <c r="S28" s="9"/>
      <c r="T28" s="9"/>
      <c r="U28" s="9"/>
      <c r="V28" s="9"/>
      <c r="W28" s="9"/>
    </row>
    <row r="29" ht="12.75" customHeight="1">
      <c r="A29" s="9"/>
      <c r="B29" s="9"/>
      <c r="C29" s="9"/>
      <c r="D29" s="9"/>
      <c r="E29" s="9"/>
      <c r="F29" s="9"/>
      <c r="G29" s="9"/>
      <c r="H29" s="9"/>
      <c r="I29" s="9"/>
      <c r="J29" s="9"/>
      <c r="K29" s="9"/>
      <c r="L29" s="9"/>
      <c r="M29" s="9"/>
      <c r="N29" s="9"/>
      <c r="O29" s="9"/>
      <c r="P29" s="9"/>
      <c r="Q29" s="9"/>
      <c r="R29" s="9"/>
      <c r="S29" s="9"/>
      <c r="T29" s="9"/>
      <c r="U29" s="9"/>
      <c r="V29" s="9"/>
      <c r="W29" s="9"/>
    </row>
    <row r="30" ht="12.75" customHeight="1">
      <c r="A30" s="9"/>
      <c r="B30" s="9"/>
      <c r="C30" s="9"/>
      <c r="D30" s="9"/>
      <c r="E30" s="9"/>
      <c r="F30" s="9"/>
      <c r="G30" s="9"/>
      <c r="H30" s="9"/>
      <c r="I30" s="9"/>
      <c r="J30" s="9"/>
      <c r="K30" s="9"/>
      <c r="L30" s="9"/>
      <c r="M30" s="9"/>
      <c r="N30" s="9"/>
      <c r="O30" s="9"/>
      <c r="P30" s="9"/>
      <c r="Q30" s="9"/>
      <c r="R30" s="9"/>
      <c r="S30" s="9"/>
      <c r="T30" s="9"/>
      <c r="U30" s="9"/>
      <c r="V30" s="9"/>
      <c r="W30" s="9"/>
    </row>
    <row r="31" ht="12.75" customHeight="1">
      <c r="A31" s="9"/>
      <c r="B31" s="9"/>
      <c r="C31" s="9"/>
      <c r="D31" s="9"/>
      <c r="E31" s="9"/>
      <c r="F31" s="9"/>
      <c r="G31" s="9"/>
      <c r="H31" s="9"/>
      <c r="I31" s="9"/>
      <c r="J31" s="9"/>
      <c r="K31" s="9"/>
      <c r="L31" s="9"/>
      <c r="M31" s="9"/>
      <c r="N31" s="9"/>
      <c r="O31" s="9"/>
      <c r="P31" s="9"/>
      <c r="Q31" s="9"/>
      <c r="R31" s="9"/>
      <c r="S31" s="9"/>
      <c r="T31" s="9"/>
      <c r="U31" s="9"/>
      <c r="V31" s="9"/>
      <c r="W31" s="9"/>
    </row>
    <row r="32" ht="12.75" customHeight="1">
      <c r="A32" s="9"/>
      <c r="B32" s="9"/>
      <c r="C32" s="9"/>
      <c r="D32" s="9"/>
      <c r="E32" s="9"/>
      <c r="F32" s="9"/>
      <c r="G32" s="9"/>
      <c r="H32" s="9"/>
      <c r="I32" s="9"/>
      <c r="J32" s="9"/>
      <c r="K32" s="9"/>
      <c r="L32" s="9"/>
      <c r="M32" s="9"/>
      <c r="N32" s="9"/>
      <c r="O32" s="9"/>
      <c r="P32" s="9"/>
      <c r="Q32" s="9"/>
      <c r="R32" s="9"/>
      <c r="S32" s="9"/>
      <c r="T32" s="9"/>
      <c r="U32" s="9"/>
      <c r="V32" s="9"/>
      <c r="W32" s="9"/>
    </row>
    <row r="33" ht="12.75" customHeight="1">
      <c r="A33" s="9"/>
      <c r="B33" s="9"/>
      <c r="C33" s="9"/>
      <c r="D33" s="9"/>
      <c r="E33" s="9"/>
      <c r="F33" s="9"/>
      <c r="G33" s="9"/>
      <c r="H33" s="9"/>
      <c r="I33" s="9"/>
      <c r="J33" s="9"/>
      <c r="K33" s="9"/>
      <c r="L33" s="9"/>
      <c r="M33" s="9"/>
      <c r="N33" s="9"/>
      <c r="O33" s="9"/>
      <c r="P33" s="9"/>
      <c r="Q33" s="9"/>
      <c r="R33" s="9"/>
      <c r="S33" s="9"/>
      <c r="T33" s="9"/>
      <c r="U33" s="9"/>
      <c r="V33" s="9"/>
      <c r="W33" s="9"/>
    </row>
    <row r="34" ht="12.75" customHeight="1">
      <c r="A34" s="9"/>
      <c r="B34" s="9"/>
      <c r="C34" s="9"/>
      <c r="D34" s="9"/>
      <c r="E34" s="9"/>
      <c r="F34" s="9"/>
      <c r="G34" s="9"/>
      <c r="H34" s="9"/>
      <c r="I34" s="9"/>
      <c r="J34" s="9"/>
      <c r="K34" s="9"/>
      <c r="L34" s="9"/>
      <c r="M34" s="9"/>
      <c r="N34" s="9"/>
      <c r="O34" s="9"/>
      <c r="P34" s="9"/>
      <c r="Q34" s="9"/>
      <c r="R34" s="9"/>
      <c r="S34" s="9"/>
      <c r="T34" s="9"/>
      <c r="U34" s="9"/>
      <c r="V34" s="9"/>
      <c r="W34" s="9"/>
    </row>
    <row r="35" ht="12.75" customHeight="1">
      <c r="A35" s="9"/>
      <c r="B35" s="9"/>
      <c r="C35" s="9"/>
      <c r="D35" s="9"/>
      <c r="E35" s="9"/>
      <c r="F35" s="9"/>
      <c r="G35" s="9"/>
      <c r="H35" s="9"/>
      <c r="I35" s="9"/>
      <c r="J35" s="9"/>
      <c r="K35" s="9"/>
      <c r="L35" s="9"/>
      <c r="M35" s="9"/>
      <c r="N35" s="9"/>
      <c r="O35" s="9"/>
      <c r="P35" s="9"/>
      <c r="Q35" s="9"/>
      <c r="R35" s="9"/>
      <c r="S35" s="9"/>
      <c r="T35" s="9"/>
      <c r="U35" s="9"/>
      <c r="V35" s="9"/>
      <c r="W35" s="9"/>
    </row>
    <row r="36" ht="12.75" customHeight="1">
      <c r="A36" s="9"/>
      <c r="B36" s="9"/>
      <c r="C36" s="9"/>
      <c r="D36" s="9"/>
      <c r="E36" s="9"/>
      <c r="F36" s="9"/>
      <c r="G36" s="9"/>
      <c r="H36" s="9"/>
      <c r="I36" s="9"/>
      <c r="J36" s="9"/>
      <c r="K36" s="9"/>
      <c r="L36" s="9"/>
      <c r="M36" s="9"/>
      <c r="N36" s="9"/>
      <c r="O36" s="9"/>
      <c r="P36" s="9"/>
      <c r="Q36" s="9"/>
      <c r="R36" s="9"/>
      <c r="S36" s="9"/>
      <c r="T36" s="9"/>
      <c r="U36" s="9"/>
      <c r="V36" s="9"/>
      <c r="W36" s="9"/>
    </row>
    <row r="37" ht="12.75" customHeight="1">
      <c r="A37" s="9"/>
      <c r="B37" s="9"/>
      <c r="C37" s="9"/>
      <c r="D37" s="9"/>
      <c r="E37" s="9"/>
      <c r="F37" s="9"/>
      <c r="G37" s="9"/>
      <c r="H37" s="9"/>
      <c r="I37" s="9"/>
      <c r="J37" s="9"/>
      <c r="K37" s="9"/>
      <c r="L37" s="9"/>
      <c r="M37" s="9"/>
      <c r="N37" s="9"/>
      <c r="O37" s="9"/>
      <c r="P37" s="9"/>
      <c r="Q37" s="9"/>
      <c r="R37" s="9"/>
      <c r="S37" s="9"/>
      <c r="T37" s="9"/>
      <c r="U37" s="9"/>
      <c r="V37" s="9"/>
      <c r="W37" s="9"/>
    </row>
    <row r="38" ht="12.75" customHeight="1">
      <c r="A38" s="9"/>
      <c r="B38" s="9"/>
      <c r="C38" s="9"/>
      <c r="D38" s="9"/>
      <c r="E38" s="9"/>
      <c r="F38" s="9"/>
      <c r="G38" s="9"/>
      <c r="H38" s="9"/>
      <c r="I38" s="9"/>
      <c r="J38" s="9"/>
      <c r="K38" s="9"/>
      <c r="L38" s="9"/>
      <c r="M38" s="9"/>
      <c r="N38" s="9"/>
      <c r="O38" s="9"/>
      <c r="P38" s="9"/>
      <c r="Q38" s="9"/>
      <c r="R38" s="9"/>
      <c r="S38" s="9"/>
      <c r="T38" s="9"/>
      <c r="U38" s="9"/>
      <c r="V38" s="9"/>
      <c r="W38" s="9"/>
    </row>
    <row r="39" ht="12.75" customHeight="1">
      <c r="A39" s="9"/>
      <c r="B39" s="9"/>
      <c r="C39" s="9"/>
      <c r="D39" s="9"/>
      <c r="E39" s="9"/>
      <c r="F39" s="9"/>
      <c r="G39" s="9"/>
      <c r="H39" s="9"/>
      <c r="I39" s="9"/>
      <c r="J39" s="9"/>
      <c r="K39" s="9"/>
      <c r="L39" s="9"/>
      <c r="M39" s="9"/>
      <c r="N39" s="9"/>
      <c r="O39" s="9"/>
      <c r="P39" s="9"/>
      <c r="Q39" s="9"/>
      <c r="R39" s="9"/>
      <c r="S39" s="9"/>
      <c r="T39" s="9"/>
      <c r="U39" s="9"/>
      <c r="V39" s="9"/>
      <c r="W39" s="9"/>
    </row>
    <row r="40" ht="12.75" customHeight="1">
      <c r="A40" s="9"/>
      <c r="B40" s="9"/>
      <c r="C40" s="9"/>
      <c r="D40" s="9"/>
      <c r="E40" s="9"/>
      <c r="F40" s="9"/>
      <c r="G40" s="9"/>
      <c r="H40" s="9"/>
      <c r="I40" s="9"/>
      <c r="J40" s="9"/>
      <c r="K40" s="9"/>
      <c r="L40" s="9"/>
      <c r="M40" s="9"/>
      <c r="N40" s="9"/>
      <c r="O40" s="9"/>
      <c r="P40" s="9"/>
      <c r="Q40" s="9"/>
      <c r="R40" s="9"/>
      <c r="S40" s="9"/>
      <c r="T40" s="9"/>
      <c r="U40" s="9"/>
      <c r="V40" s="9"/>
      <c r="W40" s="9"/>
    </row>
    <row r="41" ht="12.75" customHeight="1">
      <c r="A41" s="9"/>
      <c r="B41" s="9"/>
      <c r="C41" s="9"/>
      <c r="D41" s="9"/>
      <c r="E41" s="9"/>
      <c r="F41" s="9"/>
      <c r="G41" s="9"/>
      <c r="H41" s="9"/>
      <c r="I41" s="9"/>
      <c r="J41" s="9"/>
      <c r="K41" s="9"/>
      <c r="L41" s="9"/>
      <c r="M41" s="9"/>
      <c r="N41" s="9"/>
      <c r="O41" s="9"/>
      <c r="P41" s="9"/>
      <c r="Q41" s="9"/>
      <c r="R41" s="9"/>
      <c r="S41" s="9"/>
      <c r="T41" s="9"/>
      <c r="U41" s="9"/>
      <c r="V41" s="9"/>
      <c r="W41" s="9"/>
    </row>
    <row r="42" ht="12.75" customHeight="1">
      <c r="A42" s="9"/>
      <c r="B42" s="9"/>
      <c r="C42" s="9"/>
      <c r="D42" s="9"/>
      <c r="E42" s="9"/>
      <c r="F42" s="9"/>
      <c r="G42" s="9"/>
      <c r="H42" s="9"/>
      <c r="I42" s="9"/>
      <c r="J42" s="9"/>
      <c r="K42" s="9"/>
      <c r="L42" s="9"/>
      <c r="M42" s="9"/>
      <c r="N42" s="9"/>
      <c r="O42" s="9"/>
      <c r="P42" s="9"/>
      <c r="Q42" s="9"/>
      <c r="R42" s="9"/>
      <c r="S42" s="9"/>
      <c r="T42" s="9"/>
      <c r="U42" s="9"/>
      <c r="V42" s="9"/>
      <c r="W42" s="9"/>
    </row>
    <row r="43" ht="12.75" customHeight="1">
      <c r="A43" s="9"/>
      <c r="B43" s="9"/>
      <c r="C43" s="9"/>
      <c r="D43" s="9"/>
      <c r="E43" s="9"/>
      <c r="F43" s="9"/>
      <c r="G43" s="9"/>
      <c r="H43" s="9"/>
      <c r="I43" s="9"/>
      <c r="J43" s="9"/>
      <c r="K43" s="9"/>
      <c r="L43" s="9"/>
      <c r="M43" s="9"/>
      <c r="N43" s="9"/>
      <c r="O43" s="9"/>
      <c r="P43" s="9"/>
      <c r="Q43" s="9"/>
      <c r="R43" s="9"/>
      <c r="S43" s="9"/>
      <c r="T43" s="9"/>
      <c r="U43" s="9"/>
      <c r="V43" s="9"/>
      <c r="W43" s="9"/>
    </row>
    <row r="44" ht="12.75" customHeight="1">
      <c r="A44" s="9"/>
      <c r="B44" s="9"/>
      <c r="C44" s="9"/>
      <c r="D44" s="9"/>
      <c r="E44" s="9"/>
      <c r="F44" s="9"/>
      <c r="G44" s="9"/>
      <c r="H44" s="9"/>
      <c r="I44" s="9"/>
      <c r="J44" s="9"/>
      <c r="K44" s="9"/>
      <c r="L44" s="9"/>
      <c r="M44" s="9"/>
      <c r="N44" s="9"/>
      <c r="O44" s="9"/>
      <c r="P44" s="9"/>
      <c r="Q44" s="9"/>
      <c r="R44" s="9"/>
      <c r="S44" s="9"/>
      <c r="T44" s="9"/>
      <c r="U44" s="9"/>
      <c r="V44" s="9"/>
      <c r="W44" s="9"/>
    </row>
    <row r="45" ht="12.75" customHeight="1">
      <c r="A45" s="9"/>
      <c r="B45" s="9"/>
      <c r="C45" s="9"/>
      <c r="D45" s="9"/>
      <c r="E45" s="9"/>
      <c r="F45" s="9"/>
      <c r="G45" s="9"/>
      <c r="H45" s="9"/>
      <c r="I45" s="9"/>
      <c r="J45" s="9"/>
      <c r="K45" s="9"/>
      <c r="L45" s="9"/>
      <c r="M45" s="9"/>
      <c r="N45" s="9"/>
      <c r="O45" s="9"/>
      <c r="P45" s="9"/>
      <c r="Q45" s="9"/>
      <c r="R45" s="9"/>
      <c r="S45" s="9"/>
      <c r="T45" s="9"/>
      <c r="U45" s="9"/>
      <c r="V45" s="9"/>
      <c r="W45" s="9"/>
    </row>
    <row r="46" ht="12.75" customHeight="1">
      <c r="A46" s="9"/>
      <c r="B46" s="9"/>
      <c r="C46" s="9"/>
      <c r="D46" s="9"/>
      <c r="E46" s="9"/>
      <c r="F46" s="9"/>
      <c r="G46" s="9"/>
      <c r="H46" s="9"/>
      <c r="I46" s="9"/>
      <c r="J46" s="9"/>
      <c r="K46" s="9"/>
      <c r="L46" s="9"/>
      <c r="M46" s="9"/>
      <c r="N46" s="9"/>
      <c r="O46" s="9"/>
      <c r="P46" s="9"/>
      <c r="Q46" s="9"/>
      <c r="R46" s="9"/>
      <c r="S46" s="9"/>
      <c r="T46" s="9"/>
      <c r="U46" s="9"/>
      <c r="V46" s="9"/>
      <c r="W46" s="9"/>
    </row>
    <row r="47" ht="12.75" customHeight="1">
      <c r="A47" s="9"/>
      <c r="B47" s="9"/>
      <c r="C47" s="9"/>
      <c r="D47" s="9"/>
      <c r="E47" s="9"/>
      <c r="F47" s="9"/>
      <c r="G47" s="9"/>
      <c r="H47" s="9"/>
      <c r="I47" s="9"/>
      <c r="J47" s="9"/>
      <c r="K47" s="9"/>
      <c r="L47" s="9"/>
      <c r="M47" s="9"/>
      <c r="N47" s="9"/>
      <c r="O47" s="9"/>
      <c r="P47" s="9"/>
      <c r="Q47" s="9"/>
      <c r="R47" s="9"/>
      <c r="S47" s="9"/>
      <c r="T47" s="9"/>
      <c r="U47" s="9"/>
      <c r="V47" s="9"/>
      <c r="W47" s="9"/>
    </row>
    <row r="48" ht="12.75" customHeight="1">
      <c r="A48" s="9"/>
      <c r="B48" s="9"/>
      <c r="C48" s="9"/>
      <c r="D48" s="9"/>
      <c r="E48" s="9"/>
      <c r="F48" s="9"/>
      <c r="G48" s="9"/>
      <c r="H48" s="9"/>
      <c r="I48" s="9"/>
      <c r="J48" s="9"/>
      <c r="K48" s="9"/>
      <c r="L48" s="9"/>
      <c r="M48" s="9"/>
      <c r="N48" s="9"/>
      <c r="O48" s="9"/>
      <c r="P48" s="9"/>
      <c r="Q48" s="9"/>
      <c r="R48" s="9"/>
      <c r="S48" s="9"/>
      <c r="T48" s="9"/>
      <c r="U48" s="9"/>
      <c r="V48" s="9"/>
      <c r="W48" s="9"/>
    </row>
    <row r="49" ht="12.75" customHeight="1">
      <c r="A49" s="9"/>
      <c r="B49" s="9"/>
      <c r="C49" s="9"/>
      <c r="D49" s="9"/>
      <c r="E49" s="9"/>
      <c r="F49" s="9"/>
      <c r="G49" s="9"/>
      <c r="H49" s="9"/>
      <c r="I49" s="9"/>
      <c r="J49" s="9"/>
      <c r="K49" s="9"/>
      <c r="L49" s="9"/>
      <c r="M49" s="9"/>
      <c r="N49" s="9"/>
      <c r="O49" s="9"/>
      <c r="P49" s="9"/>
      <c r="Q49" s="9"/>
      <c r="R49" s="9"/>
      <c r="S49" s="9"/>
      <c r="T49" s="9"/>
      <c r="U49" s="9"/>
      <c r="V49" s="9"/>
      <c r="W49" s="9"/>
    </row>
    <row r="50" ht="12.75" customHeight="1">
      <c r="A50" s="9"/>
      <c r="B50" s="9"/>
      <c r="C50" s="9"/>
      <c r="D50" s="9"/>
      <c r="E50" s="9"/>
      <c r="F50" s="9"/>
      <c r="G50" s="9"/>
      <c r="H50" s="9"/>
      <c r="I50" s="9"/>
      <c r="J50" s="9"/>
      <c r="K50" s="9"/>
      <c r="L50" s="9"/>
      <c r="M50" s="9"/>
      <c r="N50" s="9"/>
      <c r="O50" s="9"/>
      <c r="P50" s="9"/>
      <c r="Q50" s="9"/>
      <c r="R50" s="9"/>
      <c r="S50" s="9"/>
      <c r="T50" s="9"/>
      <c r="U50" s="9"/>
      <c r="V50" s="9"/>
      <c r="W50" s="9"/>
    </row>
    <row r="51" ht="12.75" customHeight="1">
      <c r="A51" s="9"/>
      <c r="B51" s="9"/>
      <c r="C51" s="9"/>
      <c r="D51" s="9"/>
      <c r="E51" s="9"/>
      <c r="F51" s="9"/>
      <c r="G51" s="9"/>
      <c r="H51" s="9"/>
      <c r="I51" s="9"/>
      <c r="J51" s="9"/>
      <c r="K51" s="9"/>
      <c r="L51" s="9"/>
      <c r="M51" s="9"/>
      <c r="N51" s="9"/>
      <c r="O51" s="9"/>
      <c r="P51" s="9"/>
      <c r="Q51" s="9"/>
      <c r="R51" s="9"/>
      <c r="S51" s="9"/>
      <c r="T51" s="9"/>
      <c r="U51" s="9"/>
      <c r="V51" s="9"/>
      <c r="W51" s="9"/>
    </row>
    <row r="52" ht="12.75" customHeight="1">
      <c r="A52" s="9"/>
      <c r="B52" s="9"/>
      <c r="C52" s="9"/>
      <c r="D52" s="9"/>
      <c r="E52" s="9"/>
      <c r="F52" s="9"/>
      <c r="G52" s="9"/>
      <c r="H52" s="9"/>
      <c r="I52" s="9"/>
      <c r="J52" s="9"/>
      <c r="K52" s="9"/>
      <c r="L52" s="9"/>
      <c r="M52" s="9"/>
      <c r="N52" s="9"/>
      <c r="O52" s="9"/>
      <c r="P52" s="9"/>
      <c r="Q52" s="9"/>
      <c r="R52" s="9"/>
      <c r="S52" s="9"/>
      <c r="T52" s="9"/>
      <c r="U52" s="9"/>
      <c r="V52" s="9"/>
      <c r="W52" s="9"/>
    </row>
    <row r="53" ht="12.75" customHeight="1">
      <c r="A53" s="9"/>
      <c r="B53" s="9"/>
      <c r="C53" s="9"/>
      <c r="D53" s="9"/>
      <c r="E53" s="9"/>
      <c r="F53" s="9"/>
      <c r="G53" s="9"/>
      <c r="H53" s="9"/>
      <c r="I53" s="9"/>
      <c r="J53" s="9"/>
      <c r="K53" s="9"/>
      <c r="L53" s="9"/>
      <c r="M53" s="9"/>
      <c r="N53" s="9"/>
      <c r="O53" s="9"/>
      <c r="P53" s="9"/>
      <c r="Q53" s="9"/>
      <c r="R53" s="9"/>
      <c r="S53" s="9"/>
      <c r="T53" s="9"/>
      <c r="U53" s="9"/>
      <c r="V53" s="9"/>
      <c r="W53" s="9"/>
    </row>
    <row r="54" ht="12.75" customHeight="1">
      <c r="A54" s="9"/>
      <c r="B54" s="9"/>
      <c r="C54" s="9"/>
      <c r="D54" s="9"/>
      <c r="E54" s="9"/>
      <c r="F54" s="9"/>
      <c r="G54" s="9"/>
      <c r="H54" s="9"/>
      <c r="I54" s="9"/>
      <c r="J54" s="9"/>
      <c r="K54" s="9"/>
      <c r="L54" s="9"/>
      <c r="M54" s="9"/>
      <c r="N54" s="9"/>
      <c r="O54" s="9"/>
      <c r="P54" s="9"/>
      <c r="Q54" s="9"/>
      <c r="R54" s="9"/>
      <c r="S54" s="9"/>
      <c r="T54" s="9"/>
      <c r="U54" s="9"/>
      <c r="V54" s="9"/>
      <c r="W54" s="9"/>
    </row>
    <row r="55" ht="12.75" customHeight="1">
      <c r="A55" s="9"/>
      <c r="B55" s="9"/>
      <c r="C55" s="9"/>
      <c r="D55" s="9"/>
      <c r="E55" s="9"/>
      <c r="F55" s="9"/>
      <c r="G55" s="9"/>
      <c r="H55" s="9"/>
      <c r="I55" s="9"/>
      <c r="J55" s="9"/>
      <c r="K55" s="9"/>
      <c r="L55" s="9"/>
      <c r="M55" s="9"/>
      <c r="N55" s="9"/>
      <c r="O55" s="9"/>
      <c r="P55" s="9"/>
      <c r="Q55" s="9"/>
      <c r="R55" s="9"/>
      <c r="S55" s="9"/>
      <c r="T55" s="9"/>
      <c r="U55" s="9"/>
      <c r="V55" s="9"/>
      <c r="W55" s="9"/>
    </row>
    <row r="56" ht="12.75" customHeight="1">
      <c r="A56" s="9"/>
      <c r="B56" s="9"/>
      <c r="C56" s="9"/>
      <c r="D56" s="9"/>
      <c r="E56" s="9"/>
      <c r="F56" s="9"/>
      <c r="G56" s="9"/>
      <c r="H56" s="9"/>
      <c r="I56" s="9"/>
      <c r="J56" s="9"/>
      <c r="K56" s="9"/>
      <c r="L56" s="9"/>
      <c r="M56" s="9"/>
      <c r="N56" s="9"/>
      <c r="O56" s="9"/>
      <c r="P56" s="9"/>
      <c r="Q56" s="9"/>
      <c r="R56" s="9"/>
      <c r="S56" s="9"/>
      <c r="T56" s="9"/>
      <c r="U56" s="9"/>
      <c r="V56" s="9"/>
      <c r="W56" s="9"/>
    </row>
    <row r="57" ht="12.75" customHeight="1">
      <c r="A57" s="9"/>
      <c r="B57" s="9"/>
      <c r="C57" s="9"/>
      <c r="D57" s="9"/>
      <c r="E57" s="9"/>
      <c r="F57" s="9"/>
      <c r="G57" s="9"/>
      <c r="H57" s="9"/>
      <c r="I57" s="9"/>
      <c r="J57" s="9"/>
      <c r="K57" s="9"/>
      <c r="L57" s="9"/>
      <c r="M57" s="9"/>
      <c r="N57" s="9"/>
      <c r="O57" s="9"/>
      <c r="P57" s="9"/>
      <c r="Q57" s="9"/>
      <c r="R57" s="9"/>
      <c r="S57" s="9"/>
      <c r="T57" s="9"/>
      <c r="U57" s="9"/>
      <c r="V57" s="9"/>
      <c r="W57" s="9"/>
    </row>
    <row r="58" ht="12.75" customHeight="1">
      <c r="A58" s="9"/>
      <c r="B58" s="9"/>
      <c r="C58" s="9"/>
      <c r="D58" s="9"/>
      <c r="E58" s="9"/>
      <c r="F58" s="9"/>
      <c r="G58" s="9"/>
      <c r="H58" s="9"/>
      <c r="I58" s="9"/>
      <c r="J58" s="9"/>
      <c r="K58" s="9"/>
      <c r="L58" s="9"/>
      <c r="M58" s="9"/>
      <c r="N58" s="9"/>
      <c r="O58" s="9"/>
      <c r="P58" s="9"/>
      <c r="Q58" s="9"/>
      <c r="R58" s="9"/>
      <c r="S58" s="9"/>
      <c r="T58" s="9"/>
      <c r="U58" s="9"/>
      <c r="V58" s="9"/>
      <c r="W58" s="9"/>
    </row>
    <row r="59" ht="12.75" customHeight="1">
      <c r="A59" s="9"/>
      <c r="B59" s="9"/>
      <c r="C59" s="9"/>
      <c r="D59" s="9"/>
      <c r="E59" s="9"/>
      <c r="F59" s="9"/>
      <c r="G59" s="9"/>
      <c r="H59" s="9"/>
      <c r="I59" s="9"/>
      <c r="J59" s="9"/>
      <c r="K59" s="9"/>
      <c r="L59" s="9"/>
      <c r="M59" s="9"/>
      <c r="N59" s="9"/>
      <c r="O59" s="9"/>
      <c r="P59" s="9"/>
      <c r="Q59" s="9"/>
      <c r="R59" s="9"/>
      <c r="S59" s="9"/>
      <c r="T59" s="9"/>
      <c r="U59" s="9"/>
      <c r="V59" s="9"/>
      <c r="W59" s="9"/>
    </row>
    <row r="60" ht="12.75" customHeight="1">
      <c r="A60" s="9"/>
      <c r="B60" s="9"/>
      <c r="C60" s="9"/>
      <c r="D60" s="9"/>
      <c r="E60" s="9"/>
      <c r="F60" s="9"/>
      <c r="G60" s="9"/>
      <c r="H60" s="9"/>
      <c r="I60" s="9"/>
      <c r="J60" s="9"/>
      <c r="K60" s="9"/>
      <c r="L60" s="9"/>
      <c r="M60" s="9"/>
      <c r="N60" s="9"/>
      <c r="O60" s="9"/>
      <c r="P60" s="9"/>
      <c r="Q60" s="9"/>
      <c r="R60" s="9"/>
      <c r="S60" s="9"/>
      <c r="T60" s="9"/>
      <c r="U60" s="9"/>
      <c r="V60" s="9"/>
      <c r="W60" s="9"/>
    </row>
    <row r="61" ht="12.75" customHeight="1">
      <c r="A61" s="9"/>
      <c r="B61" s="9"/>
      <c r="C61" s="9"/>
      <c r="D61" s="9"/>
      <c r="E61" s="9"/>
      <c r="F61" s="9"/>
      <c r="G61" s="9"/>
      <c r="H61" s="9"/>
      <c r="I61" s="9"/>
      <c r="J61" s="9"/>
      <c r="K61" s="9"/>
      <c r="L61" s="9"/>
      <c r="M61" s="9"/>
      <c r="N61" s="9"/>
      <c r="O61" s="9"/>
      <c r="P61" s="9"/>
      <c r="Q61" s="9"/>
      <c r="R61" s="9"/>
      <c r="S61" s="9"/>
      <c r="T61" s="9"/>
      <c r="U61" s="9"/>
      <c r="V61" s="9"/>
      <c r="W61" s="9"/>
    </row>
    <row r="62" ht="12.75" customHeight="1">
      <c r="A62" s="9"/>
      <c r="B62" s="9"/>
      <c r="C62" s="9"/>
      <c r="D62" s="9"/>
      <c r="E62" s="9"/>
      <c r="F62" s="9"/>
      <c r="G62" s="9"/>
      <c r="H62" s="9"/>
      <c r="I62" s="9"/>
      <c r="J62" s="9"/>
      <c r="K62" s="9"/>
      <c r="L62" s="9"/>
      <c r="M62" s="9"/>
      <c r="N62" s="9"/>
      <c r="O62" s="9"/>
      <c r="P62" s="9"/>
      <c r="Q62" s="9"/>
      <c r="R62" s="9"/>
      <c r="S62" s="9"/>
      <c r="T62" s="9"/>
      <c r="U62" s="9"/>
      <c r="V62" s="9"/>
      <c r="W62" s="9"/>
    </row>
    <row r="63" ht="12.75" customHeight="1">
      <c r="A63" s="9"/>
      <c r="B63" s="9"/>
      <c r="C63" s="9"/>
      <c r="D63" s="9"/>
      <c r="E63" s="9"/>
      <c r="F63" s="9"/>
      <c r="G63" s="9"/>
      <c r="H63" s="9"/>
      <c r="I63" s="9"/>
      <c r="J63" s="9"/>
      <c r="K63" s="9"/>
      <c r="L63" s="9"/>
      <c r="M63" s="9"/>
      <c r="N63" s="9"/>
      <c r="O63" s="9"/>
      <c r="P63" s="9"/>
      <c r="Q63" s="9"/>
      <c r="R63" s="9"/>
      <c r="S63" s="9"/>
      <c r="T63" s="9"/>
      <c r="U63" s="9"/>
      <c r="V63" s="9"/>
      <c r="W63" s="9"/>
    </row>
    <row r="64" ht="12.75" customHeight="1">
      <c r="A64" s="9"/>
      <c r="B64" s="9"/>
      <c r="C64" s="9"/>
      <c r="D64" s="9"/>
      <c r="E64" s="9"/>
      <c r="F64" s="9"/>
      <c r="G64" s="9"/>
      <c r="H64" s="9"/>
      <c r="I64" s="9"/>
      <c r="J64" s="9"/>
      <c r="K64" s="9"/>
      <c r="L64" s="9"/>
      <c r="M64" s="9"/>
      <c r="N64" s="9"/>
      <c r="O64" s="9"/>
      <c r="P64" s="9"/>
      <c r="Q64" s="9"/>
      <c r="R64" s="9"/>
      <c r="S64" s="9"/>
      <c r="T64" s="9"/>
      <c r="U64" s="9"/>
      <c r="V64" s="9"/>
      <c r="W64" s="9"/>
    </row>
    <row r="65" ht="12.75" customHeight="1">
      <c r="A65" s="9"/>
      <c r="B65" s="9"/>
      <c r="C65" s="9"/>
      <c r="D65" s="9"/>
      <c r="E65" s="9"/>
      <c r="F65" s="9"/>
      <c r="G65" s="9"/>
      <c r="H65" s="9"/>
      <c r="I65" s="9"/>
      <c r="J65" s="9"/>
      <c r="K65" s="9"/>
      <c r="L65" s="9"/>
      <c r="M65" s="9"/>
      <c r="N65" s="9"/>
      <c r="O65" s="9"/>
      <c r="P65" s="9"/>
      <c r="Q65" s="9"/>
      <c r="R65" s="9"/>
      <c r="S65" s="9"/>
      <c r="T65" s="9"/>
      <c r="U65" s="9"/>
      <c r="V65" s="9"/>
      <c r="W65" s="9"/>
    </row>
    <row r="66" ht="12.75" customHeight="1">
      <c r="A66" s="9"/>
      <c r="B66" s="9"/>
      <c r="C66" s="9"/>
      <c r="D66" s="9"/>
      <c r="E66" s="9"/>
      <c r="F66" s="9"/>
      <c r="G66" s="9"/>
      <c r="H66" s="9"/>
      <c r="I66" s="9"/>
      <c r="J66" s="9"/>
      <c r="K66" s="9"/>
      <c r="L66" s="9"/>
      <c r="M66" s="9"/>
      <c r="N66" s="9"/>
      <c r="O66" s="9"/>
      <c r="P66" s="9"/>
      <c r="Q66" s="9"/>
      <c r="R66" s="9"/>
      <c r="S66" s="9"/>
      <c r="T66" s="9"/>
      <c r="U66" s="9"/>
      <c r="V66" s="9"/>
      <c r="W66" s="9"/>
    </row>
    <row r="67" ht="12.75" customHeight="1">
      <c r="A67" s="9"/>
      <c r="B67" s="9"/>
      <c r="C67" s="9"/>
      <c r="D67" s="9"/>
      <c r="E67" s="9"/>
      <c r="F67" s="9"/>
      <c r="G67" s="9"/>
      <c r="H67" s="9"/>
      <c r="I67" s="9"/>
      <c r="J67" s="9"/>
      <c r="K67" s="9"/>
      <c r="L67" s="9"/>
      <c r="M67" s="9"/>
      <c r="N67" s="9"/>
      <c r="O67" s="9"/>
      <c r="P67" s="9"/>
      <c r="Q67" s="9"/>
      <c r="R67" s="9"/>
      <c r="S67" s="9"/>
      <c r="T67" s="9"/>
      <c r="U67" s="9"/>
      <c r="V67" s="9"/>
      <c r="W67" s="9"/>
    </row>
    <row r="68" ht="12.75" customHeight="1">
      <c r="A68" s="9"/>
      <c r="B68" s="9"/>
      <c r="C68" s="9"/>
      <c r="D68" s="9"/>
      <c r="E68" s="9"/>
      <c r="F68" s="9"/>
      <c r="G68" s="9"/>
      <c r="H68" s="9"/>
      <c r="I68" s="9"/>
      <c r="J68" s="9"/>
      <c r="K68" s="9"/>
      <c r="L68" s="9"/>
      <c r="M68" s="9"/>
      <c r="N68" s="9"/>
      <c r="O68" s="9"/>
      <c r="P68" s="9"/>
      <c r="Q68" s="9"/>
      <c r="R68" s="9"/>
      <c r="S68" s="9"/>
      <c r="T68" s="9"/>
      <c r="U68" s="9"/>
      <c r="V68" s="9"/>
      <c r="W68" s="9"/>
    </row>
    <row r="69" ht="12.75" customHeight="1">
      <c r="A69" s="9"/>
      <c r="B69" s="9"/>
      <c r="C69" s="9"/>
      <c r="D69" s="9"/>
      <c r="E69" s="9"/>
      <c r="F69" s="9"/>
      <c r="G69" s="9"/>
      <c r="H69" s="9"/>
      <c r="I69" s="9"/>
      <c r="J69" s="9"/>
      <c r="K69" s="9"/>
      <c r="L69" s="9"/>
      <c r="M69" s="9"/>
      <c r="N69" s="9"/>
      <c r="O69" s="9"/>
      <c r="P69" s="9"/>
      <c r="Q69" s="9"/>
      <c r="R69" s="9"/>
      <c r="S69" s="9"/>
      <c r="T69" s="9"/>
      <c r="U69" s="9"/>
      <c r="V69" s="9"/>
      <c r="W69" s="9"/>
    </row>
    <row r="70" ht="12.75" customHeight="1">
      <c r="A70" s="9"/>
      <c r="B70" s="9"/>
      <c r="C70" s="9"/>
      <c r="D70" s="9"/>
      <c r="E70" s="9"/>
      <c r="F70" s="9"/>
      <c r="G70" s="9"/>
      <c r="H70" s="9"/>
      <c r="I70" s="9"/>
      <c r="J70" s="9"/>
      <c r="K70" s="9"/>
      <c r="L70" s="9"/>
      <c r="M70" s="9"/>
      <c r="N70" s="9"/>
      <c r="O70" s="9"/>
      <c r="P70" s="9"/>
      <c r="Q70" s="9"/>
      <c r="R70" s="9"/>
      <c r="S70" s="9"/>
      <c r="T70" s="9"/>
      <c r="U70" s="9"/>
      <c r="V70" s="9"/>
      <c r="W70" s="9"/>
    </row>
    <row r="71" ht="12.75" customHeight="1">
      <c r="A71" s="9"/>
      <c r="B71" s="9"/>
      <c r="C71" s="9"/>
      <c r="D71" s="9"/>
      <c r="E71" s="9"/>
      <c r="F71" s="9"/>
      <c r="G71" s="9"/>
      <c r="H71" s="9"/>
      <c r="I71" s="9"/>
      <c r="J71" s="9"/>
      <c r="K71" s="9"/>
      <c r="L71" s="9"/>
      <c r="M71" s="9"/>
      <c r="N71" s="9"/>
      <c r="O71" s="9"/>
      <c r="P71" s="9"/>
      <c r="Q71" s="9"/>
      <c r="R71" s="9"/>
      <c r="S71" s="9"/>
      <c r="T71" s="9"/>
      <c r="U71" s="9"/>
      <c r="V71" s="9"/>
      <c r="W71" s="9"/>
    </row>
    <row r="72" ht="12.75" customHeight="1">
      <c r="A72" s="9"/>
      <c r="B72" s="9"/>
      <c r="C72" s="9"/>
      <c r="D72" s="9"/>
      <c r="E72" s="9"/>
      <c r="F72" s="9"/>
      <c r="G72" s="9"/>
      <c r="H72" s="9"/>
      <c r="I72" s="9"/>
      <c r="J72" s="9"/>
      <c r="K72" s="9"/>
      <c r="L72" s="9"/>
      <c r="M72" s="9"/>
      <c r="N72" s="9"/>
      <c r="O72" s="9"/>
      <c r="P72" s="9"/>
      <c r="Q72" s="9"/>
      <c r="R72" s="9"/>
      <c r="S72" s="9"/>
      <c r="T72" s="9"/>
      <c r="U72" s="9"/>
      <c r="V72" s="9"/>
      <c r="W72" s="9"/>
    </row>
    <row r="73" ht="12.75" customHeight="1">
      <c r="A73" s="9"/>
      <c r="B73" s="9"/>
      <c r="C73" s="9"/>
      <c r="D73" s="9"/>
      <c r="E73" s="9"/>
      <c r="F73" s="9"/>
      <c r="G73" s="9"/>
      <c r="H73" s="9"/>
      <c r="I73" s="9"/>
      <c r="J73" s="9"/>
      <c r="K73" s="9"/>
      <c r="L73" s="9"/>
      <c r="M73" s="9"/>
      <c r="N73" s="9"/>
      <c r="O73" s="9"/>
      <c r="P73" s="9"/>
      <c r="Q73" s="9"/>
      <c r="R73" s="9"/>
      <c r="S73" s="9"/>
      <c r="T73" s="9"/>
      <c r="U73" s="9"/>
      <c r="V73" s="9"/>
      <c r="W73" s="9"/>
    </row>
    <row r="74" ht="12.75" customHeight="1">
      <c r="A74" s="9"/>
      <c r="B74" s="9"/>
      <c r="C74" s="9"/>
      <c r="D74" s="9"/>
      <c r="E74" s="9"/>
      <c r="F74" s="9"/>
      <c r="G74" s="9"/>
      <c r="H74" s="9"/>
      <c r="I74" s="9"/>
      <c r="J74" s="9"/>
      <c r="K74" s="9"/>
      <c r="L74" s="9"/>
      <c r="M74" s="9"/>
      <c r="N74" s="9"/>
      <c r="O74" s="9"/>
      <c r="P74" s="9"/>
      <c r="Q74" s="9"/>
      <c r="R74" s="9"/>
      <c r="S74" s="9"/>
      <c r="T74" s="9"/>
      <c r="U74" s="9"/>
      <c r="V74" s="9"/>
      <c r="W74" s="9"/>
    </row>
    <row r="75" ht="12.75" customHeight="1">
      <c r="A75" s="9"/>
      <c r="B75" s="9"/>
      <c r="C75" s="9"/>
      <c r="D75" s="9"/>
      <c r="E75" s="9"/>
      <c r="F75" s="9"/>
      <c r="G75" s="9"/>
      <c r="H75" s="9"/>
      <c r="I75" s="9"/>
      <c r="J75" s="9"/>
      <c r="K75" s="9"/>
      <c r="L75" s="9"/>
      <c r="M75" s="9"/>
      <c r="N75" s="9"/>
      <c r="O75" s="9"/>
      <c r="P75" s="9"/>
      <c r="Q75" s="9"/>
      <c r="R75" s="9"/>
      <c r="S75" s="9"/>
      <c r="T75" s="9"/>
      <c r="U75" s="9"/>
      <c r="V75" s="9"/>
      <c r="W75" s="9"/>
    </row>
    <row r="76" ht="12.75" customHeight="1">
      <c r="A76" s="9"/>
      <c r="B76" s="9"/>
      <c r="C76" s="9"/>
      <c r="D76" s="9"/>
      <c r="E76" s="9"/>
      <c r="F76" s="9"/>
      <c r="G76" s="9"/>
      <c r="H76" s="9"/>
      <c r="I76" s="9"/>
      <c r="J76" s="9"/>
      <c r="K76" s="9"/>
      <c r="L76" s="9"/>
      <c r="M76" s="9"/>
      <c r="N76" s="9"/>
      <c r="O76" s="9"/>
      <c r="P76" s="9"/>
      <c r="Q76" s="9"/>
      <c r="R76" s="9"/>
      <c r="S76" s="9"/>
      <c r="T76" s="9"/>
      <c r="U76" s="9"/>
      <c r="V76" s="9"/>
      <c r="W76" s="9"/>
    </row>
    <row r="77" ht="12.75" customHeight="1">
      <c r="A77" s="9"/>
      <c r="B77" s="9"/>
      <c r="C77" s="9"/>
      <c r="D77" s="9"/>
      <c r="E77" s="9"/>
      <c r="F77" s="9"/>
      <c r="G77" s="9"/>
      <c r="H77" s="9"/>
      <c r="I77" s="9"/>
      <c r="J77" s="9"/>
      <c r="K77" s="9"/>
      <c r="L77" s="9"/>
      <c r="M77" s="9"/>
      <c r="N77" s="9"/>
      <c r="O77" s="9"/>
      <c r="P77" s="9"/>
      <c r="Q77" s="9"/>
      <c r="R77" s="9"/>
      <c r="S77" s="9"/>
      <c r="T77" s="9"/>
      <c r="U77" s="9"/>
      <c r="V77" s="9"/>
      <c r="W77" s="9"/>
    </row>
    <row r="78" ht="12.75" customHeight="1">
      <c r="A78" s="9"/>
      <c r="B78" s="9"/>
      <c r="C78" s="9"/>
      <c r="D78" s="9"/>
      <c r="E78" s="9"/>
      <c r="F78" s="9"/>
      <c r="G78" s="9"/>
      <c r="H78" s="9"/>
      <c r="I78" s="9"/>
      <c r="J78" s="9"/>
      <c r="K78" s="9"/>
      <c r="L78" s="9"/>
      <c r="M78" s="9"/>
      <c r="N78" s="9"/>
      <c r="O78" s="9"/>
      <c r="P78" s="9"/>
      <c r="Q78" s="9"/>
      <c r="R78" s="9"/>
      <c r="S78" s="9"/>
      <c r="T78" s="9"/>
      <c r="U78" s="9"/>
      <c r="V78" s="9"/>
      <c r="W78" s="9"/>
    </row>
    <row r="79" ht="12.75" customHeight="1">
      <c r="A79" s="9"/>
      <c r="B79" s="9"/>
      <c r="C79" s="9"/>
      <c r="D79" s="9"/>
      <c r="E79" s="9"/>
      <c r="F79" s="9"/>
      <c r="G79" s="9"/>
      <c r="H79" s="9"/>
      <c r="I79" s="9"/>
      <c r="J79" s="9"/>
      <c r="K79" s="9"/>
      <c r="L79" s="9"/>
      <c r="M79" s="9"/>
      <c r="N79" s="9"/>
      <c r="O79" s="9"/>
      <c r="P79" s="9"/>
      <c r="Q79" s="9"/>
      <c r="R79" s="9"/>
      <c r="S79" s="9"/>
      <c r="T79" s="9"/>
      <c r="U79" s="9"/>
      <c r="V79" s="9"/>
      <c r="W79" s="9"/>
    </row>
    <row r="80" ht="12.75" customHeight="1">
      <c r="A80" s="9"/>
      <c r="B80" s="9"/>
      <c r="C80" s="9"/>
      <c r="D80" s="9"/>
      <c r="E80" s="9"/>
      <c r="F80" s="9"/>
      <c r="G80" s="9"/>
      <c r="H80" s="9"/>
      <c r="I80" s="9"/>
      <c r="J80" s="9"/>
      <c r="K80" s="9"/>
      <c r="L80" s="9"/>
      <c r="M80" s="9"/>
      <c r="N80" s="9"/>
      <c r="O80" s="9"/>
      <c r="P80" s="9"/>
      <c r="Q80" s="9"/>
      <c r="R80" s="9"/>
      <c r="S80" s="9"/>
      <c r="T80" s="9"/>
      <c r="U80" s="9"/>
      <c r="V80" s="9"/>
      <c r="W80" s="9"/>
    </row>
    <row r="81" ht="12.75" customHeight="1">
      <c r="A81" s="9"/>
      <c r="B81" s="9"/>
      <c r="C81" s="9"/>
      <c r="D81" s="9"/>
      <c r="E81" s="9"/>
      <c r="F81" s="9"/>
      <c r="G81" s="9"/>
      <c r="H81" s="9"/>
      <c r="I81" s="9"/>
      <c r="J81" s="9"/>
      <c r="K81" s="9"/>
      <c r="L81" s="9"/>
      <c r="M81" s="9"/>
      <c r="N81" s="9"/>
      <c r="O81" s="9"/>
      <c r="P81" s="9"/>
      <c r="Q81" s="9"/>
      <c r="R81" s="9"/>
      <c r="S81" s="9"/>
      <c r="T81" s="9"/>
      <c r="U81" s="9"/>
      <c r="V81" s="9"/>
      <c r="W81" s="9"/>
    </row>
    <row r="82" ht="12.75" customHeight="1">
      <c r="A82" s="9"/>
      <c r="B82" s="9"/>
      <c r="C82" s="9"/>
      <c r="D82" s="9"/>
      <c r="E82" s="9"/>
      <c r="F82" s="9"/>
      <c r="G82" s="9"/>
      <c r="H82" s="9"/>
      <c r="I82" s="9"/>
      <c r="J82" s="9"/>
      <c r="K82" s="9"/>
      <c r="L82" s="9"/>
      <c r="M82" s="9"/>
      <c r="N82" s="9"/>
      <c r="O82" s="9"/>
      <c r="P82" s="9"/>
      <c r="Q82" s="9"/>
      <c r="R82" s="9"/>
      <c r="S82" s="9"/>
      <c r="T82" s="9"/>
      <c r="U82" s="9"/>
      <c r="V82" s="9"/>
      <c r="W82" s="9"/>
    </row>
    <row r="83" ht="12.75" customHeight="1">
      <c r="A83" s="9"/>
      <c r="B83" s="9"/>
      <c r="C83" s="9"/>
      <c r="D83" s="9"/>
      <c r="E83" s="9"/>
      <c r="F83" s="9"/>
      <c r="G83" s="9"/>
      <c r="H83" s="9"/>
      <c r="I83" s="9"/>
      <c r="J83" s="9"/>
      <c r="K83" s="9"/>
      <c r="L83" s="9"/>
      <c r="M83" s="9"/>
      <c r="N83" s="9"/>
      <c r="O83" s="9"/>
      <c r="P83" s="9"/>
      <c r="Q83" s="9"/>
      <c r="R83" s="9"/>
      <c r="S83" s="9"/>
      <c r="T83" s="9"/>
      <c r="U83" s="9"/>
      <c r="V83" s="9"/>
      <c r="W83" s="9"/>
    </row>
    <row r="84" ht="12.75" customHeight="1">
      <c r="A84" s="9"/>
      <c r="B84" s="9"/>
      <c r="C84" s="9"/>
      <c r="D84" s="9"/>
      <c r="E84" s="9"/>
      <c r="F84" s="9"/>
      <c r="G84" s="9"/>
      <c r="H84" s="9"/>
      <c r="I84" s="9"/>
      <c r="J84" s="9"/>
      <c r="K84" s="9"/>
      <c r="L84" s="9"/>
      <c r="M84" s="9"/>
      <c r="N84" s="9"/>
      <c r="O84" s="9"/>
      <c r="P84" s="9"/>
      <c r="Q84" s="9"/>
      <c r="R84" s="9"/>
      <c r="S84" s="9"/>
      <c r="T84" s="9"/>
      <c r="U84" s="9"/>
      <c r="V84" s="9"/>
      <c r="W84" s="9"/>
    </row>
    <row r="85" ht="12.75" customHeight="1">
      <c r="A85" s="9"/>
      <c r="B85" s="9"/>
      <c r="C85" s="9"/>
      <c r="D85" s="9"/>
      <c r="E85" s="9"/>
      <c r="F85" s="9"/>
      <c r="G85" s="9"/>
      <c r="H85" s="9"/>
      <c r="I85" s="9"/>
      <c r="J85" s="9"/>
      <c r="K85" s="9"/>
      <c r="L85" s="9"/>
      <c r="M85" s="9"/>
      <c r="N85" s="9"/>
      <c r="O85" s="9"/>
      <c r="P85" s="9"/>
      <c r="Q85" s="9"/>
      <c r="R85" s="9"/>
      <c r="S85" s="9"/>
      <c r="T85" s="9"/>
      <c r="U85" s="9"/>
      <c r="V85" s="9"/>
      <c r="W85" s="9"/>
    </row>
    <row r="86" ht="12.75" customHeight="1">
      <c r="A86" s="9"/>
      <c r="B86" s="9"/>
      <c r="C86" s="9"/>
      <c r="D86" s="9"/>
      <c r="E86" s="9"/>
      <c r="F86" s="9"/>
      <c r="G86" s="9"/>
      <c r="H86" s="9"/>
      <c r="I86" s="9"/>
      <c r="J86" s="9"/>
      <c r="K86" s="9"/>
      <c r="L86" s="9"/>
      <c r="M86" s="9"/>
      <c r="N86" s="9"/>
      <c r="O86" s="9"/>
      <c r="P86" s="9"/>
      <c r="Q86" s="9"/>
      <c r="R86" s="9"/>
      <c r="S86" s="9"/>
      <c r="T86" s="9"/>
      <c r="U86" s="9"/>
      <c r="V86" s="9"/>
      <c r="W86" s="9"/>
    </row>
    <row r="87" ht="12.75" customHeight="1">
      <c r="A87" s="9"/>
      <c r="B87" s="9"/>
      <c r="C87" s="9"/>
      <c r="D87" s="9"/>
      <c r="E87" s="9"/>
      <c r="F87" s="9"/>
      <c r="G87" s="9"/>
      <c r="H87" s="9"/>
      <c r="I87" s="9"/>
      <c r="J87" s="9"/>
      <c r="K87" s="9"/>
      <c r="L87" s="9"/>
      <c r="M87" s="9"/>
      <c r="N87" s="9"/>
      <c r="O87" s="9"/>
      <c r="P87" s="9"/>
      <c r="Q87" s="9"/>
      <c r="R87" s="9"/>
      <c r="S87" s="9"/>
      <c r="T87" s="9"/>
      <c r="U87" s="9"/>
      <c r="V87" s="9"/>
      <c r="W87" s="9"/>
    </row>
    <row r="88" ht="12.75" customHeight="1">
      <c r="A88" s="9"/>
      <c r="B88" s="9"/>
      <c r="C88" s="9"/>
      <c r="D88" s="9"/>
      <c r="E88" s="9"/>
      <c r="F88" s="9"/>
      <c r="G88" s="9"/>
      <c r="H88" s="9"/>
      <c r="I88" s="9"/>
      <c r="J88" s="9"/>
      <c r="K88" s="9"/>
      <c r="L88" s="9"/>
      <c r="M88" s="9"/>
      <c r="N88" s="9"/>
      <c r="O88" s="9"/>
      <c r="P88" s="9"/>
      <c r="Q88" s="9"/>
      <c r="R88" s="9"/>
      <c r="S88" s="9"/>
      <c r="T88" s="9"/>
      <c r="U88" s="9"/>
      <c r="V88" s="9"/>
      <c r="W88" s="9"/>
    </row>
    <row r="89" ht="12.75" customHeight="1">
      <c r="A89" s="9"/>
      <c r="B89" s="9"/>
      <c r="C89" s="9"/>
      <c r="D89" s="9"/>
      <c r="E89" s="9"/>
      <c r="F89" s="9"/>
      <c r="G89" s="9"/>
      <c r="H89" s="9"/>
      <c r="I89" s="9"/>
      <c r="J89" s="9"/>
      <c r="K89" s="9"/>
      <c r="L89" s="9"/>
      <c r="M89" s="9"/>
      <c r="N89" s="9"/>
      <c r="O89" s="9"/>
      <c r="P89" s="9"/>
      <c r="Q89" s="9"/>
      <c r="R89" s="9"/>
      <c r="S89" s="9"/>
      <c r="T89" s="9"/>
      <c r="U89" s="9"/>
      <c r="V89" s="9"/>
      <c r="W89" s="9"/>
    </row>
    <row r="90" ht="12.75" customHeight="1">
      <c r="A90" s="9"/>
      <c r="B90" s="9"/>
      <c r="C90" s="9"/>
      <c r="D90" s="9"/>
      <c r="E90" s="9"/>
      <c r="F90" s="9"/>
      <c r="G90" s="9"/>
      <c r="H90" s="9"/>
      <c r="I90" s="9"/>
      <c r="J90" s="9"/>
      <c r="K90" s="9"/>
      <c r="L90" s="9"/>
      <c r="M90" s="9"/>
      <c r="N90" s="9"/>
      <c r="O90" s="9"/>
      <c r="P90" s="9"/>
      <c r="Q90" s="9"/>
      <c r="R90" s="9"/>
      <c r="S90" s="9"/>
      <c r="T90" s="9"/>
      <c r="U90" s="9"/>
      <c r="V90" s="9"/>
      <c r="W90" s="9"/>
    </row>
    <row r="91" ht="12.75" customHeight="1">
      <c r="A91" s="9"/>
      <c r="B91" s="9"/>
      <c r="C91" s="9"/>
      <c r="D91" s="9"/>
      <c r="E91" s="9"/>
      <c r="F91" s="9"/>
      <c r="G91" s="9"/>
      <c r="H91" s="9"/>
      <c r="I91" s="9"/>
      <c r="J91" s="9"/>
      <c r="K91" s="9"/>
      <c r="L91" s="9"/>
      <c r="M91" s="9"/>
      <c r="N91" s="9"/>
      <c r="O91" s="9"/>
      <c r="P91" s="9"/>
      <c r="Q91" s="9"/>
      <c r="R91" s="9"/>
      <c r="S91" s="9"/>
      <c r="T91" s="9"/>
      <c r="U91" s="9"/>
      <c r="V91" s="9"/>
      <c r="W91" s="9"/>
    </row>
    <row r="92" ht="12.75" customHeight="1">
      <c r="A92" s="9"/>
      <c r="B92" s="9"/>
      <c r="C92" s="9"/>
      <c r="D92" s="9"/>
      <c r="E92" s="9"/>
      <c r="F92" s="9"/>
      <c r="G92" s="9"/>
      <c r="H92" s="9"/>
      <c r="I92" s="9"/>
      <c r="J92" s="9"/>
      <c r="K92" s="9"/>
      <c r="L92" s="9"/>
      <c r="M92" s="9"/>
      <c r="N92" s="9"/>
      <c r="O92" s="9"/>
      <c r="P92" s="9"/>
      <c r="Q92" s="9"/>
      <c r="R92" s="9"/>
      <c r="S92" s="9"/>
      <c r="T92" s="9"/>
      <c r="U92" s="9"/>
      <c r="V92" s="9"/>
      <c r="W92" s="9"/>
    </row>
    <row r="93" ht="12.75" customHeight="1">
      <c r="A93" s="9"/>
      <c r="B93" s="9"/>
      <c r="C93" s="9"/>
      <c r="D93" s="9"/>
      <c r="E93" s="9"/>
      <c r="F93" s="9"/>
      <c r="G93" s="9"/>
      <c r="H93" s="9"/>
      <c r="I93" s="9"/>
      <c r="J93" s="9"/>
      <c r="K93" s="9"/>
      <c r="L93" s="9"/>
      <c r="M93" s="9"/>
      <c r="N93" s="9"/>
      <c r="O93" s="9"/>
      <c r="P93" s="9"/>
      <c r="Q93" s="9"/>
      <c r="R93" s="9"/>
      <c r="S93" s="9"/>
      <c r="T93" s="9"/>
      <c r="U93" s="9"/>
      <c r="V93" s="9"/>
      <c r="W93" s="9"/>
    </row>
    <row r="94" ht="12.75" customHeight="1">
      <c r="A94" s="9"/>
      <c r="B94" s="9"/>
      <c r="C94" s="9"/>
      <c r="D94" s="9"/>
      <c r="E94" s="9"/>
      <c r="F94" s="9"/>
      <c r="G94" s="9"/>
      <c r="H94" s="9"/>
      <c r="I94" s="9"/>
      <c r="J94" s="9"/>
      <c r="K94" s="9"/>
      <c r="L94" s="9"/>
      <c r="M94" s="9"/>
      <c r="N94" s="9"/>
      <c r="O94" s="9"/>
      <c r="P94" s="9"/>
      <c r="Q94" s="9"/>
      <c r="R94" s="9"/>
      <c r="S94" s="9"/>
      <c r="T94" s="9"/>
      <c r="U94" s="9"/>
      <c r="V94" s="9"/>
      <c r="W94" s="9"/>
    </row>
    <row r="95" ht="12.75" customHeight="1">
      <c r="A95" s="9"/>
      <c r="B95" s="9"/>
      <c r="C95" s="9"/>
      <c r="D95" s="9"/>
      <c r="E95" s="9"/>
      <c r="F95" s="9"/>
      <c r="G95" s="9"/>
      <c r="H95" s="9"/>
      <c r="I95" s="9"/>
      <c r="J95" s="9"/>
      <c r="K95" s="9"/>
      <c r="L95" s="9"/>
      <c r="M95" s="9"/>
      <c r="N95" s="9"/>
      <c r="O95" s="9"/>
      <c r="P95" s="9"/>
      <c r="Q95" s="9"/>
      <c r="R95" s="9"/>
      <c r="S95" s="9"/>
      <c r="T95" s="9"/>
      <c r="U95" s="9"/>
      <c r="V95" s="9"/>
      <c r="W95" s="9"/>
    </row>
    <row r="96" ht="12.75" customHeight="1">
      <c r="A96" s="9"/>
      <c r="B96" s="9"/>
      <c r="C96" s="9"/>
      <c r="D96" s="9"/>
      <c r="E96" s="9"/>
      <c r="F96" s="9"/>
      <c r="G96" s="9"/>
      <c r="H96" s="9"/>
      <c r="I96" s="9"/>
      <c r="J96" s="9"/>
      <c r="K96" s="9"/>
      <c r="L96" s="9"/>
      <c r="M96" s="9"/>
      <c r="N96" s="9"/>
      <c r="O96" s="9"/>
      <c r="P96" s="9"/>
      <c r="Q96" s="9"/>
      <c r="R96" s="9"/>
      <c r="S96" s="9"/>
      <c r="T96" s="9"/>
      <c r="U96" s="9"/>
      <c r="V96" s="9"/>
      <c r="W96" s="9"/>
    </row>
    <row r="97" ht="12.75" customHeight="1">
      <c r="A97" s="9"/>
      <c r="B97" s="9"/>
      <c r="C97" s="9"/>
      <c r="D97" s="9"/>
      <c r="E97" s="9"/>
      <c r="F97" s="9"/>
      <c r="G97" s="9"/>
      <c r="H97" s="9"/>
      <c r="I97" s="9"/>
      <c r="J97" s="9"/>
      <c r="K97" s="9"/>
      <c r="L97" s="9"/>
      <c r="M97" s="9"/>
      <c r="N97" s="9"/>
      <c r="O97" s="9"/>
      <c r="P97" s="9"/>
      <c r="Q97" s="9"/>
      <c r="R97" s="9"/>
      <c r="S97" s="9"/>
      <c r="T97" s="9"/>
      <c r="U97" s="9"/>
      <c r="V97" s="9"/>
      <c r="W97" s="9"/>
    </row>
    <row r="98" ht="12.75" customHeight="1">
      <c r="A98" s="9"/>
      <c r="B98" s="9"/>
      <c r="C98" s="9"/>
      <c r="D98" s="9"/>
      <c r="E98" s="9"/>
      <c r="F98" s="9"/>
      <c r="G98" s="9"/>
      <c r="H98" s="9"/>
      <c r="I98" s="9"/>
      <c r="J98" s="9"/>
      <c r="K98" s="9"/>
      <c r="L98" s="9"/>
      <c r="M98" s="9"/>
      <c r="N98" s="9"/>
      <c r="O98" s="9"/>
      <c r="P98" s="9"/>
      <c r="Q98" s="9"/>
      <c r="R98" s="9"/>
      <c r="S98" s="9"/>
      <c r="T98" s="9"/>
      <c r="U98" s="9"/>
      <c r="V98" s="9"/>
      <c r="W98" s="9"/>
    </row>
    <row r="99" ht="12.75" customHeight="1">
      <c r="A99" s="9"/>
      <c r="B99" s="9"/>
      <c r="C99" s="9"/>
      <c r="D99" s="9"/>
      <c r="E99" s="9"/>
      <c r="F99" s="9"/>
      <c r="G99" s="9"/>
      <c r="H99" s="9"/>
      <c r="I99" s="9"/>
      <c r="J99" s="9"/>
      <c r="K99" s="9"/>
      <c r="L99" s="9"/>
      <c r="M99" s="9"/>
      <c r="N99" s="9"/>
      <c r="O99" s="9"/>
      <c r="P99" s="9"/>
      <c r="Q99" s="9"/>
      <c r="R99" s="9"/>
      <c r="S99" s="9"/>
      <c r="T99" s="9"/>
      <c r="U99" s="9"/>
      <c r="V99" s="9"/>
      <c r="W99" s="9"/>
    </row>
    <row r="100" ht="12.75" customHeight="1">
      <c r="A100" s="9"/>
      <c r="B100" s="9"/>
      <c r="C100" s="9"/>
      <c r="D100" s="9"/>
      <c r="E100" s="9"/>
      <c r="F100" s="9"/>
      <c r="G100" s="9"/>
      <c r="H100" s="9"/>
      <c r="I100" s="9"/>
      <c r="J100" s="9"/>
      <c r="K100" s="9"/>
      <c r="L100" s="9"/>
      <c r="M100" s="9"/>
      <c r="N100" s="9"/>
      <c r="O100" s="9"/>
      <c r="P100" s="9"/>
      <c r="Q100" s="9"/>
      <c r="R100" s="9"/>
      <c r="S100" s="9"/>
      <c r="T100" s="9"/>
      <c r="U100" s="9"/>
      <c r="V100" s="9"/>
      <c r="W100" s="9"/>
    </row>
    <row r="101" ht="12.75" customHeight="1">
      <c r="A101" s="9"/>
      <c r="B101" s="9"/>
      <c r="C101" s="9"/>
      <c r="D101" s="9"/>
      <c r="E101" s="9"/>
      <c r="F101" s="9"/>
      <c r="G101" s="9"/>
      <c r="H101" s="9"/>
      <c r="I101" s="9"/>
      <c r="J101" s="9"/>
      <c r="K101" s="9"/>
      <c r="L101" s="9"/>
      <c r="M101" s="9"/>
      <c r="N101" s="9"/>
      <c r="O101" s="9"/>
      <c r="P101" s="9"/>
      <c r="Q101" s="9"/>
      <c r="R101" s="9"/>
      <c r="S101" s="9"/>
      <c r="T101" s="9"/>
      <c r="U101" s="9"/>
      <c r="V101" s="9"/>
      <c r="W101" s="9"/>
    </row>
    <row r="102" ht="12.75" customHeight="1">
      <c r="A102" s="9"/>
      <c r="B102" s="9"/>
      <c r="C102" s="9"/>
      <c r="D102" s="9"/>
      <c r="E102" s="9"/>
      <c r="F102" s="9"/>
      <c r="G102" s="9"/>
      <c r="H102" s="9"/>
      <c r="I102" s="9"/>
      <c r="J102" s="9"/>
      <c r="K102" s="9"/>
      <c r="L102" s="9"/>
      <c r="M102" s="9"/>
      <c r="N102" s="9"/>
      <c r="O102" s="9"/>
      <c r="P102" s="9"/>
      <c r="Q102" s="9"/>
      <c r="R102" s="9"/>
      <c r="S102" s="9"/>
      <c r="T102" s="9"/>
      <c r="U102" s="9"/>
      <c r="V102" s="9"/>
      <c r="W102" s="9"/>
    </row>
    <row r="103" ht="12.75" customHeight="1">
      <c r="A103" s="9"/>
      <c r="B103" s="9"/>
      <c r="C103" s="9"/>
      <c r="D103" s="9"/>
      <c r="E103" s="9"/>
      <c r="F103" s="9"/>
      <c r="G103" s="9"/>
      <c r="H103" s="9"/>
      <c r="I103" s="9"/>
      <c r="J103" s="9"/>
      <c r="K103" s="9"/>
      <c r="L103" s="9"/>
      <c r="M103" s="9"/>
      <c r="N103" s="9"/>
      <c r="O103" s="9"/>
      <c r="P103" s="9"/>
      <c r="Q103" s="9"/>
      <c r="R103" s="9"/>
      <c r="S103" s="9"/>
      <c r="T103" s="9"/>
      <c r="U103" s="9"/>
      <c r="V103" s="9"/>
      <c r="W103" s="9"/>
    </row>
    <row r="104" ht="12.75" customHeight="1">
      <c r="A104" s="9"/>
      <c r="B104" s="9"/>
      <c r="C104" s="9"/>
      <c r="D104" s="9"/>
      <c r="E104" s="9"/>
      <c r="F104" s="9"/>
      <c r="G104" s="9"/>
      <c r="H104" s="9"/>
      <c r="I104" s="9"/>
      <c r="J104" s="9"/>
      <c r="K104" s="9"/>
      <c r="L104" s="9"/>
      <c r="M104" s="9"/>
      <c r="N104" s="9"/>
      <c r="O104" s="9"/>
      <c r="P104" s="9"/>
      <c r="Q104" s="9"/>
      <c r="R104" s="9"/>
      <c r="S104" s="9"/>
      <c r="T104" s="9"/>
      <c r="U104" s="9"/>
      <c r="V104" s="9"/>
      <c r="W104" s="9"/>
    </row>
    <row r="105" ht="12.75" customHeight="1">
      <c r="A105" s="9"/>
      <c r="B105" s="9"/>
      <c r="C105" s="9"/>
      <c r="D105" s="9"/>
      <c r="E105" s="9"/>
      <c r="F105" s="9"/>
      <c r="G105" s="9"/>
      <c r="H105" s="9"/>
      <c r="I105" s="9"/>
      <c r="J105" s="9"/>
      <c r="K105" s="9"/>
      <c r="L105" s="9"/>
      <c r="M105" s="9"/>
      <c r="N105" s="9"/>
      <c r="O105" s="9"/>
      <c r="P105" s="9"/>
      <c r="Q105" s="9"/>
      <c r="R105" s="9"/>
      <c r="S105" s="9"/>
      <c r="T105" s="9"/>
      <c r="U105" s="9"/>
      <c r="V105" s="9"/>
      <c r="W105" s="9"/>
    </row>
    <row r="106" ht="12.75" customHeight="1">
      <c r="A106" s="9"/>
      <c r="B106" s="9"/>
      <c r="C106" s="9"/>
      <c r="D106" s="9"/>
      <c r="E106" s="9"/>
      <c r="F106" s="9"/>
      <c r="G106" s="9"/>
      <c r="H106" s="9"/>
      <c r="I106" s="9"/>
      <c r="J106" s="9"/>
      <c r="K106" s="9"/>
      <c r="L106" s="9"/>
      <c r="M106" s="9"/>
      <c r="N106" s="9"/>
      <c r="O106" s="9"/>
      <c r="P106" s="9"/>
      <c r="Q106" s="9"/>
      <c r="R106" s="9"/>
      <c r="S106" s="9"/>
      <c r="T106" s="9"/>
      <c r="U106" s="9"/>
      <c r="V106" s="9"/>
      <c r="W106" s="9"/>
    </row>
    <row r="107" ht="12.75" customHeight="1">
      <c r="A107" s="9"/>
      <c r="B107" s="9"/>
      <c r="C107" s="9"/>
      <c r="D107" s="9"/>
      <c r="E107" s="9"/>
      <c r="F107" s="9"/>
      <c r="G107" s="9"/>
      <c r="H107" s="9"/>
      <c r="I107" s="9"/>
      <c r="J107" s="9"/>
      <c r="K107" s="9"/>
      <c r="L107" s="9"/>
      <c r="M107" s="9"/>
      <c r="N107" s="9"/>
      <c r="O107" s="9"/>
      <c r="P107" s="9"/>
      <c r="Q107" s="9"/>
      <c r="R107" s="9"/>
      <c r="S107" s="9"/>
      <c r="T107" s="9"/>
      <c r="U107" s="9"/>
      <c r="V107" s="9"/>
      <c r="W107" s="9"/>
    </row>
    <row r="108" ht="12.75" customHeight="1">
      <c r="A108" s="9"/>
      <c r="B108" s="9"/>
      <c r="C108" s="9"/>
      <c r="D108" s="9"/>
      <c r="E108" s="9"/>
      <c r="F108" s="9"/>
      <c r="G108" s="9"/>
      <c r="H108" s="9"/>
      <c r="I108" s="9"/>
      <c r="J108" s="9"/>
      <c r="K108" s="9"/>
      <c r="L108" s="9"/>
      <c r="M108" s="9"/>
      <c r="N108" s="9"/>
      <c r="O108" s="9"/>
      <c r="P108" s="9"/>
      <c r="Q108" s="9"/>
      <c r="R108" s="9"/>
      <c r="S108" s="9"/>
      <c r="T108" s="9"/>
      <c r="U108" s="9"/>
      <c r="V108" s="9"/>
      <c r="W108" s="9"/>
    </row>
    <row r="109" ht="12.75" customHeight="1">
      <c r="A109" s="9"/>
      <c r="B109" s="9"/>
      <c r="C109" s="9"/>
      <c r="D109" s="9"/>
      <c r="E109" s="9"/>
      <c r="F109" s="9"/>
      <c r="G109" s="9"/>
      <c r="H109" s="9"/>
      <c r="I109" s="9"/>
      <c r="J109" s="9"/>
      <c r="K109" s="9"/>
      <c r="L109" s="9"/>
      <c r="M109" s="9"/>
      <c r="N109" s="9"/>
      <c r="O109" s="9"/>
      <c r="P109" s="9"/>
      <c r="Q109" s="9"/>
      <c r="R109" s="9"/>
      <c r="S109" s="9"/>
      <c r="T109" s="9"/>
      <c r="U109" s="9"/>
      <c r="V109" s="9"/>
      <c r="W109" s="9"/>
    </row>
    <row r="110" ht="12.75" customHeight="1">
      <c r="A110" s="9"/>
      <c r="B110" s="9"/>
      <c r="C110" s="9"/>
      <c r="D110" s="9"/>
      <c r="E110" s="9"/>
      <c r="F110" s="9"/>
      <c r="G110" s="9"/>
      <c r="H110" s="9"/>
      <c r="I110" s="9"/>
      <c r="J110" s="9"/>
      <c r="K110" s="9"/>
      <c r="L110" s="9"/>
      <c r="M110" s="9"/>
      <c r="N110" s="9"/>
      <c r="O110" s="9"/>
      <c r="P110" s="9"/>
      <c r="Q110" s="9"/>
      <c r="R110" s="9"/>
      <c r="S110" s="9"/>
      <c r="T110" s="9"/>
      <c r="U110" s="9"/>
      <c r="V110" s="9"/>
      <c r="W110" s="9"/>
    </row>
    <row r="111" ht="12.75" customHeight="1">
      <c r="A111" s="9"/>
      <c r="B111" s="9"/>
      <c r="C111" s="9"/>
      <c r="D111" s="9"/>
      <c r="E111" s="9"/>
      <c r="F111" s="9"/>
      <c r="G111" s="9"/>
      <c r="H111" s="9"/>
      <c r="I111" s="9"/>
      <c r="J111" s="9"/>
      <c r="K111" s="9"/>
      <c r="L111" s="9"/>
      <c r="M111" s="9"/>
      <c r="N111" s="9"/>
      <c r="O111" s="9"/>
      <c r="P111" s="9"/>
      <c r="Q111" s="9"/>
      <c r="R111" s="9"/>
      <c r="S111" s="9"/>
      <c r="T111" s="9"/>
      <c r="U111" s="9"/>
      <c r="V111" s="9"/>
      <c r="W111" s="9"/>
    </row>
    <row r="112" ht="12.75" customHeight="1">
      <c r="A112" s="9"/>
      <c r="B112" s="9"/>
      <c r="C112" s="9"/>
      <c r="D112" s="9"/>
      <c r="E112" s="9"/>
      <c r="F112" s="9"/>
      <c r="G112" s="9"/>
      <c r="H112" s="9"/>
      <c r="I112" s="9"/>
      <c r="J112" s="9"/>
      <c r="K112" s="9"/>
      <c r="L112" s="9"/>
      <c r="M112" s="9"/>
      <c r="N112" s="9"/>
      <c r="O112" s="9"/>
      <c r="P112" s="9"/>
      <c r="Q112" s="9"/>
      <c r="R112" s="9"/>
      <c r="S112" s="9"/>
      <c r="T112" s="9"/>
      <c r="U112" s="9"/>
      <c r="V112" s="9"/>
      <c r="W112" s="9"/>
    </row>
    <row r="113" ht="12.75" customHeight="1">
      <c r="A113" s="9"/>
      <c r="B113" s="9"/>
      <c r="C113" s="9"/>
      <c r="D113" s="9"/>
      <c r="E113" s="9"/>
      <c r="F113" s="9"/>
      <c r="G113" s="9"/>
      <c r="H113" s="9"/>
      <c r="I113" s="9"/>
      <c r="J113" s="9"/>
      <c r="K113" s="9"/>
      <c r="L113" s="9"/>
      <c r="M113" s="9"/>
      <c r="N113" s="9"/>
      <c r="O113" s="9"/>
      <c r="P113" s="9"/>
      <c r="Q113" s="9"/>
      <c r="R113" s="9"/>
      <c r="S113" s="9"/>
      <c r="T113" s="9"/>
      <c r="U113" s="9"/>
      <c r="V113" s="9"/>
      <c r="W113" s="9"/>
    </row>
    <row r="114" ht="12.75" customHeight="1">
      <c r="A114" s="9"/>
      <c r="B114" s="9"/>
      <c r="C114" s="9"/>
      <c r="D114" s="9"/>
      <c r="E114" s="9"/>
      <c r="F114" s="9"/>
      <c r="G114" s="9"/>
      <c r="H114" s="9"/>
      <c r="I114" s="9"/>
      <c r="J114" s="9"/>
      <c r="K114" s="9"/>
      <c r="L114" s="9"/>
      <c r="M114" s="9"/>
      <c r="N114" s="9"/>
      <c r="O114" s="9"/>
      <c r="P114" s="9"/>
      <c r="Q114" s="9"/>
      <c r="R114" s="9"/>
      <c r="S114" s="9"/>
      <c r="T114" s="9"/>
      <c r="U114" s="9"/>
      <c r="V114" s="9"/>
      <c r="W114" s="9"/>
    </row>
    <row r="115" ht="12.75" customHeight="1">
      <c r="A115" s="9"/>
      <c r="B115" s="9"/>
      <c r="C115" s="9"/>
      <c r="D115" s="9"/>
      <c r="E115" s="9"/>
      <c r="F115" s="9"/>
      <c r="G115" s="9"/>
      <c r="H115" s="9"/>
      <c r="I115" s="9"/>
      <c r="J115" s="9"/>
      <c r="K115" s="9"/>
      <c r="L115" s="9"/>
      <c r="M115" s="9"/>
      <c r="N115" s="9"/>
      <c r="O115" s="9"/>
      <c r="P115" s="9"/>
      <c r="Q115" s="9"/>
      <c r="R115" s="9"/>
      <c r="S115" s="9"/>
      <c r="T115" s="9"/>
      <c r="U115" s="9"/>
      <c r="V115" s="9"/>
      <c r="W115" s="9"/>
    </row>
    <row r="116" ht="12.75" customHeight="1">
      <c r="A116" s="9"/>
      <c r="B116" s="9"/>
      <c r="C116" s="9"/>
      <c r="D116" s="9"/>
      <c r="E116" s="9"/>
      <c r="F116" s="9"/>
      <c r="G116" s="9"/>
      <c r="H116" s="9"/>
      <c r="I116" s="9"/>
      <c r="J116" s="9"/>
      <c r="K116" s="9"/>
      <c r="L116" s="9"/>
      <c r="M116" s="9"/>
      <c r="N116" s="9"/>
      <c r="O116" s="9"/>
      <c r="P116" s="9"/>
      <c r="Q116" s="9"/>
      <c r="R116" s="9"/>
      <c r="S116" s="9"/>
      <c r="T116" s="9"/>
      <c r="U116" s="9"/>
      <c r="V116" s="9"/>
      <c r="W116" s="9"/>
    </row>
    <row r="117" ht="12.75" customHeight="1">
      <c r="A117" s="9"/>
      <c r="B117" s="9"/>
      <c r="C117" s="9"/>
      <c r="D117" s="9"/>
      <c r="E117" s="9"/>
      <c r="F117" s="9"/>
      <c r="G117" s="9"/>
      <c r="H117" s="9"/>
      <c r="I117" s="9"/>
      <c r="J117" s="9"/>
      <c r="K117" s="9"/>
      <c r="L117" s="9"/>
      <c r="M117" s="9"/>
      <c r="N117" s="9"/>
      <c r="O117" s="9"/>
      <c r="P117" s="9"/>
      <c r="Q117" s="9"/>
      <c r="R117" s="9"/>
      <c r="S117" s="9"/>
      <c r="T117" s="9"/>
      <c r="U117" s="9"/>
      <c r="V117" s="9"/>
      <c r="W117" s="9"/>
    </row>
    <row r="118" ht="12.75" customHeight="1">
      <c r="A118" s="9"/>
      <c r="B118" s="9"/>
      <c r="C118" s="9"/>
      <c r="D118" s="9"/>
      <c r="E118" s="9"/>
      <c r="F118" s="9"/>
      <c r="G118" s="9"/>
      <c r="H118" s="9"/>
      <c r="I118" s="9"/>
      <c r="J118" s="9"/>
      <c r="K118" s="9"/>
      <c r="L118" s="9"/>
      <c r="M118" s="9"/>
      <c r="N118" s="9"/>
      <c r="O118" s="9"/>
      <c r="P118" s="9"/>
      <c r="Q118" s="9"/>
      <c r="R118" s="9"/>
      <c r="S118" s="9"/>
      <c r="T118" s="9"/>
      <c r="U118" s="9"/>
      <c r="V118" s="9"/>
      <c r="W118" s="9"/>
    </row>
    <row r="119" ht="12.75" customHeight="1">
      <c r="A119" s="9"/>
      <c r="B119" s="9"/>
      <c r="C119" s="9"/>
      <c r="D119" s="9"/>
      <c r="E119" s="9"/>
      <c r="F119" s="9"/>
      <c r="G119" s="9"/>
      <c r="H119" s="9"/>
      <c r="I119" s="9"/>
      <c r="J119" s="9"/>
      <c r="K119" s="9"/>
      <c r="L119" s="9"/>
      <c r="M119" s="9"/>
      <c r="N119" s="9"/>
      <c r="O119" s="9"/>
      <c r="P119" s="9"/>
      <c r="Q119" s="9"/>
      <c r="R119" s="9"/>
      <c r="S119" s="9"/>
      <c r="T119" s="9"/>
      <c r="U119" s="9"/>
      <c r="V119" s="9"/>
      <c r="W119" s="9"/>
    </row>
    <row r="120" ht="12.75" customHeight="1">
      <c r="A120" s="9"/>
      <c r="B120" s="9"/>
      <c r="C120" s="9"/>
      <c r="D120" s="9"/>
      <c r="E120" s="9"/>
      <c r="F120" s="9"/>
      <c r="G120" s="9"/>
      <c r="H120" s="9"/>
      <c r="I120" s="9"/>
      <c r="J120" s="9"/>
      <c r="K120" s="9"/>
      <c r="L120" s="9"/>
      <c r="M120" s="9"/>
      <c r="N120" s="9"/>
      <c r="O120" s="9"/>
      <c r="P120" s="9"/>
      <c r="Q120" s="9"/>
      <c r="R120" s="9"/>
      <c r="S120" s="9"/>
      <c r="T120" s="9"/>
      <c r="U120" s="9"/>
      <c r="V120" s="9"/>
      <c r="W120" s="9"/>
    </row>
    <row r="121" ht="12.75" customHeight="1">
      <c r="A121" s="9"/>
      <c r="B121" s="9"/>
      <c r="C121" s="9"/>
      <c r="D121" s="9"/>
      <c r="E121" s="9"/>
      <c r="F121" s="9"/>
      <c r="G121" s="9"/>
      <c r="H121" s="9"/>
      <c r="I121" s="9"/>
      <c r="J121" s="9"/>
      <c r="K121" s="9"/>
      <c r="L121" s="9"/>
      <c r="M121" s="9"/>
      <c r="N121" s="9"/>
      <c r="O121" s="9"/>
      <c r="P121" s="9"/>
      <c r="Q121" s="9"/>
      <c r="R121" s="9"/>
      <c r="S121" s="9"/>
      <c r="T121" s="9"/>
      <c r="U121" s="9"/>
      <c r="V121" s="9"/>
      <c r="W121" s="9"/>
    </row>
    <row r="122" ht="12.75" customHeight="1">
      <c r="A122" s="9"/>
      <c r="B122" s="9"/>
      <c r="C122" s="9"/>
      <c r="D122" s="9"/>
      <c r="E122" s="9"/>
      <c r="F122" s="9"/>
      <c r="G122" s="9"/>
      <c r="H122" s="9"/>
      <c r="I122" s="9"/>
      <c r="J122" s="9"/>
      <c r="K122" s="9"/>
      <c r="L122" s="9"/>
      <c r="M122" s="9"/>
      <c r="N122" s="9"/>
      <c r="O122" s="9"/>
      <c r="P122" s="9"/>
      <c r="Q122" s="9"/>
      <c r="R122" s="9"/>
      <c r="S122" s="9"/>
      <c r="T122" s="9"/>
      <c r="U122" s="9"/>
      <c r="V122" s="9"/>
      <c r="W122" s="9"/>
    </row>
    <row r="123" ht="12.75" customHeight="1">
      <c r="A123" s="9"/>
      <c r="B123" s="9"/>
      <c r="C123" s="9"/>
      <c r="D123" s="9"/>
      <c r="E123" s="9"/>
      <c r="F123" s="9"/>
      <c r="G123" s="9"/>
      <c r="H123" s="9"/>
      <c r="I123" s="9"/>
      <c r="J123" s="9"/>
      <c r="K123" s="9"/>
      <c r="L123" s="9"/>
      <c r="M123" s="9"/>
      <c r="N123" s="9"/>
      <c r="O123" s="9"/>
      <c r="P123" s="9"/>
      <c r="Q123" s="9"/>
      <c r="R123" s="9"/>
      <c r="S123" s="9"/>
      <c r="T123" s="9"/>
      <c r="U123" s="9"/>
      <c r="V123" s="9"/>
      <c r="W123" s="9"/>
    </row>
    <row r="124" ht="12.75" customHeight="1">
      <c r="A124" s="9"/>
      <c r="B124" s="9"/>
      <c r="C124" s="9"/>
      <c r="D124" s="9"/>
      <c r="E124" s="9"/>
      <c r="F124" s="9"/>
      <c r="G124" s="9"/>
      <c r="H124" s="9"/>
      <c r="I124" s="9"/>
      <c r="J124" s="9"/>
      <c r="K124" s="9"/>
      <c r="L124" s="9"/>
      <c r="M124" s="9"/>
      <c r="N124" s="9"/>
      <c r="O124" s="9"/>
      <c r="P124" s="9"/>
      <c r="Q124" s="9"/>
      <c r="R124" s="9"/>
      <c r="S124" s="9"/>
      <c r="T124" s="9"/>
      <c r="U124" s="9"/>
      <c r="V124" s="9"/>
      <c r="W124" s="9"/>
    </row>
    <row r="125" ht="12.75" customHeight="1">
      <c r="A125" s="9"/>
      <c r="B125" s="9"/>
      <c r="C125" s="9"/>
      <c r="D125" s="9"/>
      <c r="E125" s="9"/>
      <c r="F125" s="9"/>
      <c r="G125" s="9"/>
      <c r="H125" s="9"/>
      <c r="I125" s="9"/>
      <c r="J125" s="9"/>
      <c r="K125" s="9"/>
      <c r="L125" s="9"/>
      <c r="M125" s="9"/>
      <c r="N125" s="9"/>
      <c r="O125" s="9"/>
      <c r="P125" s="9"/>
      <c r="Q125" s="9"/>
      <c r="R125" s="9"/>
      <c r="S125" s="9"/>
      <c r="T125" s="9"/>
      <c r="U125" s="9"/>
      <c r="V125" s="9"/>
      <c r="W125" s="9"/>
    </row>
    <row r="126" ht="12.75" customHeight="1">
      <c r="A126" s="9"/>
      <c r="B126" s="9"/>
      <c r="C126" s="9"/>
      <c r="D126" s="9"/>
      <c r="E126" s="9"/>
      <c r="F126" s="9"/>
      <c r="G126" s="9"/>
      <c r="H126" s="9"/>
      <c r="I126" s="9"/>
      <c r="J126" s="9"/>
      <c r="K126" s="9"/>
      <c r="L126" s="9"/>
      <c r="M126" s="9"/>
      <c r="N126" s="9"/>
      <c r="O126" s="9"/>
      <c r="P126" s="9"/>
      <c r="Q126" s="9"/>
      <c r="R126" s="9"/>
      <c r="S126" s="9"/>
      <c r="T126" s="9"/>
      <c r="U126" s="9"/>
      <c r="V126" s="9"/>
      <c r="W126" s="9"/>
    </row>
    <row r="127" ht="12.75" customHeight="1">
      <c r="A127" s="9"/>
      <c r="B127" s="9"/>
      <c r="C127" s="9"/>
      <c r="D127" s="9"/>
      <c r="E127" s="9"/>
      <c r="F127" s="9"/>
      <c r="G127" s="9"/>
      <c r="H127" s="9"/>
      <c r="I127" s="9"/>
      <c r="J127" s="9"/>
      <c r="K127" s="9"/>
      <c r="L127" s="9"/>
      <c r="M127" s="9"/>
      <c r="N127" s="9"/>
      <c r="O127" s="9"/>
      <c r="P127" s="9"/>
      <c r="Q127" s="9"/>
      <c r="R127" s="9"/>
      <c r="S127" s="9"/>
      <c r="T127" s="9"/>
      <c r="U127" s="9"/>
      <c r="V127" s="9"/>
      <c r="W127" s="9"/>
    </row>
    <row r="128" ht="12.75" customHeight="1">
      <c r="A128" s="9"/>
      <c r="B128" s="9"/>
      <c r="C128" s="9"/>
      <c r="D128" s="9"/>
      <c r="E128" s="9"/>
      <c r="F128" s="9"/>
      <c r="G128" s="9"/>
      <c r="H128" s="9"/>
      <c r="I128" s="9"/>
      <c r="J128" s="9"/>
      <c r="K128" s="9"/>
      <c r="L128" s="9"/>
      <c r="M128" s="9"/>
      <c r="N128" s="9"/>
      <c r="O128" s="9"/>
      <c r="P128" s="9"/>
      <c r="Q128" s="9"/>
      <c r="R128" s="9"/>
      <c r="S128" s="9"/>
      <c r="T128" s="9"/>
      <c r="U128" s="9"/>
      <c r="V128" s="9"/>
      <c r="W128" s="9"/>
    </row>
    <row r="129" ht="12.75" customHeight="1">
      <c r="A129" s="9"/>
      <c r="B129" s="9"/>
      <c r="C129" s="9"/>
      <c r="D129" s="9"/>
      <c r="E129" s="9"/>
      <c r="F129" s="9"/>
      <c r="G129" s="9"/>
      <c r="H129" s="9"/>
      <c r="I129" s="9"/>
      <c r="J129" s="9"/>
      <c r="K129" s="9"/>
      <c r="L129" s="9"/>
      <c r="M129" s="9"/>
      <c r="N129" s="9"/>
      <c r="O129" s="9"/>
      <c r="P129" s="9"/>
      <c r="Q129" s="9"/>
      <c r="R129" s="9"/>
      <c r="S129" s="9"/>
      <c r="T129" s="9"/>
      <c r="U129" s="9"/>
      <c r="V129" s="9"/>
      <c r="W129" s="9"/>
    </row>
    <row r="130" ht="12.75" customHeight="1">
      <c r="A130" s="9"/>
      <c r="B130" s="9"/>
      <c r="C130" s="9"/>
      <c r="D130" s="9"/>
      <c r="E130" s="9"/>
      <c r="F130" s="9"/>
      <c r="G130" s="9"/>
      <c r="H130" s="9"/>
      <c r="I130" s="9"/>
      <c r="J130" s="9"/>
      <c r="K130" s="9"/>
      <c r="L130" s="9"/>
      <c r="M130" s="9"/>
      <c r="N130" s="9"/>
      <c r="O130" s="9"/>
      <c r="P130" s="9"/>
      <c r="Q130" s="9"/>
      <c r="R130" s="9"/>
      <c r="S130" s="9"/>
      <c r="T130" s="9"/>
      <c r="U130" s="9"/>
      <c r="V130" s="9"/>
      <c r="W130" s="9"/>
    </row>
    <row r="131" ht="12.75" customHeight="1">
      <c r="A131" s="9"/>
      <c r="B131" s="9"/>
      <c r="C131" s="9"/>
      <c r="D131" s="9"/>
      <c r="E131" s="9"/>
      <c r="F131" s="9"/>
      <c r="G131" s="9"/>
      <c r="H131" s="9"/>
      <c r="I131" s="9"/>
      <c r="J131" s="9"/>
      <c r="K131" s="9"/>
      <c r="L131" s="9"/>
      <c r="M131" s="9"/>
      <c r="N131" s="9"/>
      <c r="O131" s="9"/>
      <c r="P131" s="9"/>
      <c r="Q131" s="9"/>
      <c r="R131" s="9"/>
      <c r="S131" s="9"/>
      <c r="T131" s="9"/>
      <c r="U131" s="9"/>
      <c r="V131" s="9"/>
      <c r="W131" s="9"/>
    </row>
    <row r="132" ht="12.75" customHeight="1">
      <c r="A132" s="9"/>
      <c r="B132" s="9"/>
      <c r="C132" s="9"/>
      <c r="D132" s="9"/>
      <c r="E132" s="9"/>
      <c r="F132" s="9"/>
      <c r="G132" s="9"/>
      <c r="H132" s="9"/>
      <c r="I132" s="9"/>
      <c r="J132" s="9"/>
      <c r="K132" s="9"/>
      <c r="L132" s="9"/>
      <c r="M132" s="9"/>
      <c r="N132" s="9"/>
      <c r="O132" s="9"/>
      <c r="P132" s="9"/>
      <c r="Q132" s="9"/>
      <c r="R132" s="9"/>
      <c r="S132" s="9"/>
      <c r="T132" s="9"/>
      <c r="U132" s="9"/>
      <c r="V132" s="9"/>
      <c r="W132" s="9"/>
    </row>
    <row r="133" ht="12.75" customHeight="1">
      <c r="A133" s="9"/>
      <c r="B133" s="9"/>
      <c r="C133" s="9"/>
      <c r="D133" s="9"/>
      <c r="E133" s="9"/>
      <c r="F133" s="9"/>
      <c r="G133" s="9"/>
      <c r="H133" s="9"/>
      <c r="I133" s="9"/>
      <c r="J133" s="9"/>
      <c r="K133" s="9"/>
      <c r="L133" s="9"/>
      <c r="M133" s="9"/>
      <c r="N133" s="9"/>
      <c r="O133" s="9"/>
      <c r="P133" s="9"/>
      <c r="Q133" s="9"/>
      <c r="R133" s="9"/>
      <c r="S133" s="9"/>
      <c r="T133" s="9"/>
      <c r="U133" s="9"/>
      <c r="V133" s="9"/>
      <c r="W133" s="9"/>
    </row>
    <row r="134" ht="12.75" customHeight="1">
      <c r="A134" s="9"/>
      <c r="B134" s="9"/>
      <c r="C134" s="9"/>
      <c r="D134" s="9"/>
      <c r="E134" s="9"/>
      <c r="F134" s="9"/>
      <c r="G134" s="9"/>
      <c r="H134" s="9"/>
      <c r="I134" s="9"/>
      <c r="J134" s="9"/>
      <c r="K134" s="9"/>
      <c r="L134" s="9"/>
      <c r="M134" s="9"/>
      <c r="N134" s="9"/>
      <c r="O134" s="9"/>
      <c r="P134" s="9"/>
      <c r="Q134" s="9"/>
      <c r="R134" s="9"/>
      <c r="S134" s="9"/>
      <c r="T134" s="9"/>
      <c r="U134" s="9"/>
      <c r="V134" s="9"/>
      <c r="W134" s="9"/>
    </row>
    <row r="135" ht="12.75" customHeight="1">
      <c r="A135" s="9"/>
      <c r="B135" s="9"/>
      <c r="C135" s="9"/>
      <c r="D135" s="9"/>
      <c r="E135" s="9"/>
      <c r="F135" s="9"/>
      <c r="G135" s="9"/>
      <c r="H135" s="9"/>
      <c r="I135" s="9"/>
      <c r="J135" s="9"/>
      <c r="K135" s="9"/>
      <c r="L135" s="9"/>
      <c r="M135" s="9"/>
      <c r="N135" s="9"/>
      <c r="O135" s="9"/>
      <c r="P135" s="9"/>
      <c r="Q135" s="9"/>
      <c r="R135" s="9"/>
      <c r="S135" s="9"/>
      <c r="T135" s="9"/>
      <c r="U135" s="9"/>
      <c r="V135" s="9"/>
      <c r="W135" s="9"/>
    </row>
    <row r="136" ht="12.75" customHeight="1">
      <c r="A136" s="9"/>
      <c r="B136" s="9"/>
      <c r="C136" s="9"/>
      <c r="D136" s="9"/>
      <c r="E136" s="9"/>
      <c r="F136" s="9"/>
      <c r="G136" s="9"/>
      <c r="H136" s="9"/>
      <c r="I136" s="9"/>
      <c r="J136" s="9"/>
      <c r="K136" s="9"/>
      <c r="L136" s="9"/>
      <c r="M136" s="9"/>
      <c r="N136" s="9"/>
      <c r="O136" s="9"/>
      <c r="P136" s="9"/>
      <c r="Q136" s="9"/>
      <c r="R136" s="9"/>
      <c r="S136" s="9"/>
      <c r="T136" s="9"/>
      <c r="U136" s="9"/>
      <c r="V136" s="9"/>
      <c r="W136" s="9"/>
    </row>
    <row r="137" ht="12.75" customHeight="1">
      <c r="A137" s="9"/>
      <c r="B137" s="9"/>
      <c r="C137" s="9"/>
      <c r="D137" s="9"/>
      <c r="E137" s="9"/>
      <c r="F137" s="9"/>
      <c r="G137" s="9"/>
      <c r="H137" s="9"/>
      <c r="I137" s="9"/>
      <c r="J137" s="9"/>
      <c r="K137" s="9"/>
      <c r="L137" s="9"/>
      <c r="M137" s="9"/>
      <c r="N137" s="9"/>
      <c r="O137" s="9"/>
      <c r="P137" s="9"/>
      <c r="Q137" s="9"/>
      <c r="R137" s="9"/>
      <c r="S137" s="9"/>
      <c r="T137" s="9"/>
      <c r="U137" s="9"/>
      <c r="V137" s="9"/>
      <c r="W137" s="9"/>
    </row>
    <row r="138" ht="12.75" customHeight="1">
      <c r="A138" s="9"/>
      <c r="B138" s="9"/>
      <c r="C138" s="9"/>
      <c r="D138" s="9"/>
      <c r="E138" s="9"/>
      <c r="F138" s="9"/>
      <c r="G138" s="9"/>
      <c r="H138" s="9"/>
      <c r="I138" s="9"/>
      <c r="J138" s="9"/>
      <c r="K138" s="9"/>
      <c r="L138" s="9"/>
      <c r="M138" s="9"/>
      <c r="N138" s="9"/>
      <c r="O138" s="9"/>
      <c r="P138" s="9"/>
      <c r="Q138" s="9"/>
      <c r="R138" s="9"/>
      <c r="S138" s="9"/>
      <c r="T138" s="9"/>
      <c r="U138" s="9"/>
      <c r="V138" s="9"/>
      <c r="W138" s="9"/>
    </row>
    <row r="139" ht="12.75" customHeight="1">
      <c r="A139" s="9"/>
      <c r="B139" s="9"/>
      <c r="C139" s="9"/>
      <c r="D139" s="9"/>
      <c r="E139" s="9"/>
      <c r="F139" s="9"/>
      <c r="G139" s="9"/>
      <c r="H139" s="9"/>
      <c r="I139" s="9"/>
      <c r="J139" s="9"/>
      <c r="K139" s="9"/>
      <c r="L139" s="9"/>
      <c r="M139" s="9"/>
      <c r="N139" s="9"/>
      <c r="O139" s="9"/>
      <c r="P139" s="9"/>
      <c r="Q139" s="9"/>
      <c r="R139" s="9"/>
      <c r="S139" s="9"/>
      <c r="T139" s="9"/>
      <c r="U139" s="9"/>
      <c r="V139" s="9"/>
      <c r="W139" s="9"/>
    </row>
    <row r="140" ht="12.75" customHeight="1">
      <c r="A140" s="9"/>
      <c r="B140" s="9"/>
      <c r="C140" s="9"/>
      <c r="D140" s="9"/>
      <c r="E140" s="9"/>
      <c r="F140" s="9"/>
      <c r="G140" s="9"/>
      <c r="H140" s="9"/>
      <c r="I140" s="9"/>
      <c r="J140" s="9"/>
      <c r="K140" s="9"/>
      <c r="L140" s="9"/>
      <c r="M140" s="9"/>
      <c r="N140" s="9"/>
      <c r="O140" s="9"/>
      <c r="P140" s="9"/>
      <c r="Q140" s="9"/>
      <c r="R140" s="9"/>
      <c r="S140" s="9"/>
      <c r="T140" s="9"/>
      <c r="U140" s="9"/>
      <c r="V140" s="9"/>
      <c r="W140" s="9"/>
    </row>
    <row r="141" ht="12.75" customHeight="1">
      <c r="A141" s="9"/>
      <c r="B141" s="9"/>
      <c r="C141" s="9"/>
      <c r="D141" s="9"/>
      <c r="E141" s="9"/>
      <c r="F141" s="9"/>
      <c r="G141" s="9"/>
      <c r="H141" s="9"/>
      <c r="I141" s="9"/>
      <c r="J141" s="9"/>
      <c r="K141" s="9"/>
      <c r="L141" s="9"/>
      <c r="M141" s="9"/>
      <c r="N141" s="9"/>
      <c r="O141" s="9"/>
      <c r="P141" s="9"/>
      <c r="Q141" s="9"/>
      <c r="R141" s="9"/>
      <c r="S141" s="9"/>
      <c r="T141" s="9"/>
      <c r="U141" s="9"/>
      <c r="V141" s="9"/>
      <c r="W141" s="9"/>
    </row>
    <row r="142" ht="12.75" customHeight="1">
      <c r="A142" s="9"/>
      <c r="B142" s="9"/>
      <c r="C142" s="9"/>
      <c r="D142" s="9"/>
      <c r="E142" s="9"/>
      <c r="F142" s="9"/>
      <c r="G142" s="9"/>
      <c r="H142" s="9"/>
      <c r="I142" s="9"/>
      <c r="J142" s="9"/>
      <c r="K142" s="9"/>
      <c r="L142" s="9"/>
      <c r="M142" s="9"/>
      <c r="N142" s="9"/>
      <c r="O142" s="9"/>
      <c r="P142" s="9"/>
      <c r="Q142" s="9"/>
      <c r="R142" s="9"/>
      <c r="S142" s="9"/>
      <c r="T142" s="9"/>
      <c r="U142" s="9"/>
      <c r="V142" s="9"/>
      <c r="W142" s="9"/>
    </row>
    <row r="143" ht="12.75" customHeight="1">
      <c r="A143" s="9"/>
      <c r="B143" s="9"/>
      <c r="C143" s="9"/>
      <c r="D143" s="9"/>
      <c r="E143" s="9"/>
      <c r="F143" s="9"/>
      <c r="G143" s="9"/>
      <c r="H143" s="9"/>
      <c r="I143" s="9"/>
      <c r="J143" s="9"/>
      <c r="K143" s="9"/>
      <c r="L143" s="9"/>
      <c r="M143" s="9"/>
      <c r="N143" s="9"/>
      <c r="O143" s="9"/>
      <c r="P143" s="9"/>
      <c r="Q143" s="9"/>
      <c r="R143" s="9"/>
      <c r="S143" s="9"/>
      <c r="T143" s="9"/>
      <c r="U143" s="9"/>
      <c r="V143" s="9"/>
      <c r="W143" s="9"/>
    </row>
    <row r="144" ht="12.75" customHeight="1">
      <c r="A144" s="9"/>
      <c r="B144" s="9"/>
      <c r="C144" s="9"/>
      <c r="D144" s="9"/>
      <c r="E144" s="9"/>
      <c r="F144" s="9"/>
      <c r="G144" s="9"/>
      <c r="H144" s="9"/>
      <c r="I144" s="9"/>
      <c r="J144" s="9"/>
      <c r="K144" s="9"/>
      <c r="L144" s="9"/>
      <c r="M144" s="9"/>
      <c r="N144" s="9"/>
      <c r="O144" s="9"/>
      <c r="P144" s="9"/>
      <c r="Q144" s="9"/>
      <c r="R144" s="9"/>
      <c r="S144" s="9"/>
      <c r="T144" s="9"/>
      <c r="U144" s="9"/>
      <c r="V144" s="9"/>
      <c r="W144" s="9"/>
    </row>
    <row r="145" ht="12.75" customHeight="1">
      <c r="A145" s="9"/>
      <c r="B145" s="9"/>
      <c r="C145" s="9"/>
      <c r="D145" s="9"/>
      <c r="E145" s="9"/>
      <c r="F145" s="9"/>
      <c r="G145" s="9"/>
      <c r="H145" s="9"/>
      <c r="I145" s="9"/>
      <c r="J145" s="9"/>
      <c r="K145" s="9"/>
      <c r="L145" s="9"/>
      <c r="M145" s="9"/>
      <c r="N145" s="9"/>
      <c r="O145" s="9"/>
      <c r="P145" s="9"/>
      <c r="Q145" s="9"/>
      <c r="R145" s="9"/>
      <c r="S145" s="9"/>
      <c r="T145" s="9"/>
      <c r="U145" s="9"/>
      <c r="V145" s="9"/>
      <c r="W145" s="9"/>
    </row>
    <row r="146" ht="12.75" customHeight="1">
      <c r="A146" s="9"/>
      <c r="B146" s="9"/>
      <c r="C146" s="9"/>
      <c r="D146" s="9"/>
      <c r="E146" s="9"/>
      <c r="F146" s="9"/>
      <c r="G146" s="9"/>
      <c r="H146" s="9"/>
      <c r="I146" s="9"/>
      <c r="J146" s="9"/>
      <c r="K146" s="9"/>
      <c r="L146" s="9"/>
      <c r="M146" s="9"/>
      <c r="N146" s="9"/>
      <c r="O146" s="9"/>
      <c r="P146" s="9"/>
      <c r="Q146" s="9"/>
      <c r="R146" s="9"/>
      <c r="S146" s="9"/>
      <c r="T146" s="9"/>
      <c r="U146" s="9"/>
      <c r="V146" s="9"/>
      <c r="W146" s="9"/>
    </row>
    <row r="147" ht="12.75" customHeight="1">
      <c r="A147" s="9"/>
      <c r="B147" s="9"/>
      <c r="C147" s="9"/>
      <c r="D147" s="9"/>
      <c r="E147" s="9"/>
      <c r="F147" s="9"/>
      <c r="G147" s="9"/>
      <c r="H147" s="9"/>
      <c r="I147" s="9"/>
      <c r="J147" s="9"/>
      <c r="K147" s="9"/>
      <c r="L147" s="9"/>
      <c r="M147" s="9"/>
      <c r="N147" s="9"/>
      <c r="O147" s="9"/>
      <c r="P147" s="9"/>
      <c r="Q147" s="9"/>
      <c r="R147" s="9"/>
      <c r="S147" s="9"/>
      <c r="T147" s="9"/>
      <c r="U147" s="9"/>
      <c r="V147" s="9"/>
      <c r="W147" s="9"/>
    </row>
    <row r="148" ht="12.75" customHeight="1">
      <c r="A148" s="9"/>
      <c r="B148" s="9"/>
      <c r="C148" s="9"/>
      <c r="D148" s="9"/>
      <c r="E148" s="9"/>
      <c r="F148" s="9"/>
      <c r="G148" s="9"/>
      <c r="H148" s="9"/>
      <c r="I148" s="9"/>
      <c r="J148" s="9"/>
      <c r="K148" s="9"/>
      <c r="L148" s="9"/>
      <c r="M148" s="9"/>
      <c r="N148" s="9"/>
      <c r="O148" s="9"/>
      <c r="P148" s="9"/>
      <c r="Q148" s="9"/>
      <c r="R148" s="9"/>
      <c r="S148" s="9"/>
      <c r="T148" s="9"/>
      <c r="U148" s="9"/>
      <c r="V148" s="9"/>
      <c r="W148" s="9"/>
    </row>
    <row r="149" ht="12.75" customHeight="1">
      <c r="A149" s="9"/>
      <c r="B149" s="9"/>
      <c r="C149" s="9"/>
      <c r="D149" s="9"/>
      <c r="E149" s="9"/>
      <c r="F149" s="9"/>
      <c r="G149" s="9"/>
      <c r="H149" s="9"/>
      <c r="I149" s="9"/>
      <c r="J149" s="9"/>
      <c r="K149" s="9"/>
      <c r="L149" s="9"/>
      <c r="M149" s="9"/>
      <c r="N149" s="9"/>
      <c r="O149" s="9"/>
      <c r="P149" s="9"/>
      <c r="Q149" s="9"/>
      <c r="R149" s="9"/>
      <c r="S149" s="9"/>
      <c r="T149" s="9"/>
      <c r="U149" s="9"/>
      <c r="V149" s="9"/>
      <c r="W149" s="9"/>
    </row>
    <row r="150" ht="12.75" customHeight="1">
      <c r="A150" s="9"/>
      <c r="B150" s="9"/>
      <c r="C150" s="9"/>
      <c r="D150" s="9"/>
      <c r="E150" s="9"/>
      <c r="F150" s="9"/>
      <c r="G150" s="9"/>
      <c r="H150" s="9"/>
      <c r="I150" s="9"/>
      <c r="J150" s="9"/>
      <c r="K150" s="9"/>
      <c r="L150" s="9"/>
      <c r="M150" s="9"/>
      <c r="N150" s="9"/>
      <c r="O150" s="9"/>
      <c r="P150" s="9"/>
      <c r="Q150" s="9"/>
      <c r="R150" s="9"/>
      <c r="S150" s="9"/>
      <c r="T150" s="9"/>
      <c r="U150" s="9"/>
      <c r="V150" s="9"/>
      <c r="W150" s="9"/>
    </row>
    <row r="151" ht="12.75" customHeight="1">
      <c r="A151" s="9"/>
      <c r="B151" s="9"/>
      <c r="C151" s="9"/>
      <c r="D151" s="9"/>
      <c r="E151" s="9"/>
      <c r="F151" s="9"/>
      <c r="G151" s="9"/>
      <c r="H151" s="9"/>
      <c r="I151" s="9"/>
      <c r="J151" s="9"/>
      <c r="K151" s="9"/>
      <c r="L151" s="9"/>
      <c r="M151" s="9"/>
      <c r="N151" s="9"/>
      <c r="O151" s="9"/>
      <c r="P151" s="9"/>
      <c r="Q151" s="9"/>
      <c r="R151" s="9"/>
      <c r="S151" s="9"/>
      <c r="T151" s="9"/>
      <c r="U151" s="9"/>
      <c r="V151" s="9"/>
      <c r="W151" s="9"/>
    </row>
    <row r="152" ht="12.75" customHeight="1">
      <c r="A152" s="9"/>
      <c r="B152" s="9"/>
      <c r="C152" s="9"/>
      <c r="D152" s="9"/>
      <c r="E152" s="9"/>
      <c r="F152" s="9"/>
      <c r="G152" s="9"/>
      <c r="H152" s="9"/>
      <c r="I152" s="9"/>
      <c r="J152" s="9"/>
      <c r="K152" s="9"/>
      <c r="L152" s="9"/>
      <c r="M152" s="9"/>
      <c r="N152" s="9"/>
      <c r="O152" s="9"/>
      <c r="P152" s="9"/>
      <c r="Q152" s="9"/>
      <c r="R152" s="9"/>
      <c r="S152" s="9"/>
      <c r="T152" s="9"/>
      <c r="U152" s="9"/>
      <c r="V152" s="9"/>
      <c r="W152" s="9"/>
    </row>
    <row r="153" ht="12.75" customHeight="1">
      <c r="A153" s="9"/>
      <c r="B153" s="9"/>
      <c r="C153" s="9"/>
      <c r="D153" s="9"/>
      <c r="E153" s="9"/>
      <c r="F153" s="9"/>
      <c r="G153" s="9"/>
      <c r="H153" s="9"/>
      <c r="I153" s="9"/>
      <c r="J153" s="9"/>
      <c r="K153" s="9"/>
      <c r="L153" s="9"/>
      <c r="M153" s="9"/>
      <c r="N153" s="9"/>
      <c r="O153" s="9"/>
      <c r="P153" s="9"/>
      <c r="Q153" s="9"/>
      <c r="R153" s="9"/>
      <c r="S153" s="9"/>
      <c r="T153" s="9"/>
      <c r="U153" s="9"/>
      <c r="V153" s="9"/>
      <c r="W153" s="9"/>
    </row>
    <row r="154" ht="12.75" customHeight="1">
      <c r="A154" s="9"/>
      <c r="B154" s="9"/>
      <c r="C154" s="9"/>
      <c r="D154" s="9"/>
      <c r="E154" s="9"/>
      <c r="F154" s="9"/>
      <c r="G154" s="9"/>
      <c r="H154" s="9"/>
      <c r="I154" s="9"/>
      <c r="J154" s="9"/>
      <c r="K154" s="9"/>
      <c r="L154" s="9"/>
      <c r="M154" s="9"/>
      <c r="N154" s="9"/>
      <c r="O154" s="9"/>
      <c r="P154" s="9"/>
      <c r="Q154" s="9"/>
      <c r="R154" s="9"/>
      <c r="S154" s="9"/>
      <c r="T154" s="9"/>
      <c r="U154" s="9"/>
      <c r="V154" s="9"/>
      <c r="W154" s="9"/>
    </row>
    <row r="155" ht="12.75" customHeight="1">
      <c r="A155" s="9"/>
      <c r="B155" s="9"/>
      <c r="C155" s="9"/>
      <c r="D155" s="9"/>
      <c r="E155" s="9"/>
      <c r="F155" s="9"/>
      <c r="G155" s="9"/>
      <c r="H155" s="9"/>
      <c r="I155" s="9"/>
      <c r="J155" s="9"/>
      <c r="K155" s="9"/>
      <c r="L155" s="9"/>
      <c r="M155" s="9"/>
      <c r="N155" s="9"/>
      <c r="O155" s="9"/>
      <c r="P155" s="9"/>
      <c r="Q155" s="9"/>
      <c r="R155" s="9"/>
      <c r="S155" s="9"/>
      <c r="T155" s="9"/>
      <c r="U155" s="9"/>
      <c r="V155" s="9"/>
      <c r="W155" s="9"/>
    </row>
    <row r="156" ht="12.75" customHeight="1">
      <c r="A156" s="9"/>
      <c r="B156" s="9"/>
      <c r="C156" s="9"/>
      <c r="D156" s="9"/>
      <c r="E156" s="9"/>
      <c r="F156" s="9"/>
      <c r="G156" s="9"/>
      <c r="H156" s="9"/>
      <c r="I156" s="9"/>
      <c r="J156" s="9"/>
      <c r="K156" s="9"/>
      <c r="L156" s="9"/>
      <c r="M156" s="9"/>
      <c r="N156" s="9"/>
      <c r="O156" s="9"/>
      <c r="P156" s="9"/>
      <c r="Q156" s="9"/>
      <c r="R156" s="9"/>
      <c r="S156" s="9"/>
      <c r="T156" s="9"/>
      <c r="U156" s="9"/>
      <c r="V156" s="9"/>
      <c r="W156" s="9"/>
    </row>
    <row r="157" ht="12.75" customHeight="1">
      <c r="A157" s="9"/>
      <c r="B157" s="9"/>
      <c r="C157" s="9"/>
      <c r="D157" s="9"/>
      <c r="E157" s="9"/>
      <c r="F157" s="9"/>
      <c r="G157" s="9"/>
      <c r="H157" s="9"/>
      <c r="I157" s="9"/>
      <c r="J157" s="9"/>
      <c r="K157" s="9"/>
      <c r="L157" s="9"/>
      <c r="M157" s="9"/>
      <c r="N157" s="9"/>
      <c r="O157" s="9"/>
      <c r="P157" s="9"/>
      <c r="Q157" s="9"/>
      <c r="R157" s="9"/>
      <c r="S157" s="9"/>
      <c r="T157" s="9"/>
      <c r="U157" s="9"/>
      <c r="V157" s="9"/>
      <c r="W157" s="9"/>
    </row>
    <row r="158" ht="12.75" customHeight="1">
      <c r="A158" s="9"/>
      <c r="B158" s="9"/>
      <c r="C158" s="9"/>
      <c r="D158" s="9"/>
      <c r="E158" s="9"/>
      <c r="F158" s="9"/>
      <c r="G158" s="9"/>
      <c r="H158" s="9"/>
      <c r="I158" s="9"/>
      <c r="J158" s="9"/>
      <c r="K158" s="9"/>
      <c r="L158" s="9"/>
      <c r="M158" s="9"/>
      <c r="N158" s="9"/>
      <c r="O158" s="9"/>
      <c r="P158" s="9"/>
      <c r="Q158" s="9"/>
      <c r="R158" s="9"/>
      <c r="S158" s="9"/>
      <c r="T158" s="9"/>
      <c r="U158" s="9"/>
      <c r="V158" s="9"/>
      <c r="W158" s="9"/>
    </row>
    <row r="159" ht="12.75" customHeight="1">
      <c r="A159" s="9"/>
      <c r="B159" s="9"/>
      <c r="C159" s="9"/>
      <c r="D159" s="9"/>
      <c r="E159" s="9"/>
      <c r="F159" s="9"/>
      <c r="G159" s="9"/>
      <c r="H159" s="9"/>
      <c r="I159" s="9"/>
      <c r="J159" s="9"/>
      <c r="K159" s="9"/>
      <c r="L159" s="9"/>
      <c r="M159" s="9"/>
      <c r="N159" s="9"/>
      <c r="O159" s="9"/>
      <c r="P159" s="9"/>
      <c r="Q159" s="9"/>
      <c r="R159" s="9"/>
      <c r="S159" s="9"/>
      <c r="T159" s="9"/>
      <c r="U159" s="9"/>
      <c r="V159" s="9"/>
      <c r="W159" s="9"/>
    </row>
    <row r="160" ht="12.75" customHeight="1">
      <c r="A160" s="9"/>
      <c r="B160" s="9"/>
      <c r="C160" s="9"/>
      <c r="D160" s="9"/>
      <c r="E160" s="9"/>
      <c r="F160" s="9"/>
      <c r="G160" s="9"/>
      <c r="H160" s="9"/>
      <c r="I160" s="9"/>
      <c r="J160" s="9"/>
      <c r="K160" s="9"/>
      <c r="L160" s="9"/>
      <c r="M160" s="9"/>
      <c r="N160" s="9"/>
      <c r="O160" s="9"/>
      <c r="P160" s="9"/>
      <c r="Q160" s="9"/>
      <c r="R160" s="9"/>
      <c r="S160" s="9"/>
      <c r="T160" s="9"/>
      <c r="U160" s="9"/>
      <c r="V160" s="9"/>
      <c r="W160" s="9"/>
    </row>
    <row r="161" ht="12.75" customHeight="1">
      <c r="A161" s="9"/>
      <c r="B161" s="9"/>
      <c r="C161" s="9"/>
      <c r="D161" s="9"/>
      <c r="E161" s="9"/>
      <c r="F161" s="9"/>
      <c r="G161" s="9"/>
      <c r="H161" s="9"/>
      <c r="I161" s="9"/>
      <c r="J161" s="9"/>
      <c r="K161" s="9"/>
      <c r="L161" s="9"/>
      <c r="M161" s="9"/>
      <c r="N161" s="9"/>
      <c r="O161" s="9"/>
      <c r="P161" s="9"/>
      <c r="Q161" s="9"/>
      <c r="R161" s="9"/>
      <c r="S161" s="9"/>
      <c r="T161" s="9"/>
      <c r="U161" s="9"/>
      <c r="V161" s="9"/>
      <c r="W161" s="9"/>
    </row>
    <row r="162" ht="12.75" customHeight="1">
      <c r="A162" s="9"/>
      <c r="B162" s="9"/>
      <c r="C162" s="9"/>
      <c r="D162" s="9"/>
      <c r="E162" s="9"/>
      <c r="F162" s="9"/>
      <c r="G162" s="9"/>
      <c r="H162" s="9"/>
      <c r="I162" s="9"/>
      <c r="J162" s="9"/>
      <c r="K162" s="9"/>
      <c r="L162" s="9"/>
      <c r="M162" s="9"/>
      <c r="N162" s="9"/>
      <c r="O162" s="9"/>
      <c r="P162" s="9"/>
      <c r="Q162" s="9"/>
      <c r="R162" s="9"/>
      <c r="S162" s="9"/>
      <c r="T162" s="9"/>
      <c r="U162" s="9"/>
      <c r="V162" s="9"/>
      <c r="W162" s="9"/>
    </row>
    <row r="163" ht="12.75" customHeight="1">
      <c r="A163" s="9"/>
      <c r="B163" s="9"/>
      <c r="C163" s="9"/>
      <c r="D163" s="9"/>
      <c r="E163" s="9"/>
      <c r="F163" s="9"/>
      <c r="G163" s="9"/>
      <c r="H163" s="9"/>
      <c r="I163" s="9"/>
      <c r="J163" s="9"/>
      <c r="K163" s="9"/>
      <c r="L163" s="9"/>
      <c r="M163" s="9"/>
      <c r="N163" s="9"/>
      <c r="O163" s="9"/>
      <c r="P163" s="9"/>
      <c r="Q163" s="9"/>
      <c r="R163" s="9"/>
      <c r="S163" s="9"/>
      <c r="T163" s="9"/>
      <c r="U163" s="9"/>
      <c r="V163" s="9"/>
      <c r="W163" s="9"/>
    </row>
    <row r="164" ht="12.75" customHeight="1">
      <c r="A164" s="9"/>
      <c r="B164" s="9"/>
      <c r="C164" s="9"/>
      <c r="D164" s="9"/>
      <c r="E164" s="9"/>
      <c r="F164" s="9"/>
      <c r="G164" s="9"/>
      <c r="H164" s="9"/>
      <c r="I164" s="9"/>
      <c r="J164" s="9"/>
      <c r="K164" s="9"/>
      <c r="L164" s="9"/>
      <c r="M164" s="9"/>
      <c r="N164" s="9"/>
      <c r="O164" s="9"/>
      <c r="P164" s="9"/>
      <c r="Q164" s="9"/>
      <c r="R164" s="9"/>
      <c r="S164" s="9"/>
      <c r="T164" s="9"/>
      <c r="U164" s="9"/>
      <c r="V164" s="9"/>
      <c r="W164" s="9"/>
    </row>
    <row r="165" ht="12.75" customHeight="1">
      <c r="A165" s="9"/>
      <c r="B165" s="9"/>
      <c r="C165" s="9"/>
      <c r="D165" s="9"/>
      <c r="E165" s="9"/>
      <c r="F165" s="9"/>
      <c r="G165" s="9"/>
      <c r="H165" s="9"/>
      <c r="I165" s="9"/>
      <c r="J165" s="9"/>
      <c r="K165" s="9"/>
      <c r="L165" s="9"/>
      <c r="M165" s="9"/>
      <c r="N165" s="9"/>
      <c r="O165" s="9"/>
      <c r="P165" s="9"/>
      <c r="Q165" s="9"/>
      <c r="R165" s="9"/>
      <c r="S165" s="9"/>
      <c r="T165" s="9"/>
      <c r="U165" s="9"/>
      <c r="V165" s="9"/>
      <c r="W165" s="9"/>
    </row>
    <row r="166" ht="12.75" customHeight="1">
      <c r="A166" s="9"/>
      <c r="B166" s="9"/>
      <c r="C166" s="9"/>
      <c r="D166" s="9"/>
      <c r="E166" s="9"/>
      <c r="F166" s="9"/>
      <c r="G166" s="9"/>
      <c r="H166" s="9"/>
      <c r="I166" s="9"/>
      <c r="J166" s="9"/>
      <c r="K166" s="9"/>
      <c r="L166" s="9"/>
      <c r="M166" s="9"/>
      <c r="N166" s="9"/>
      <c r="O166" s="9"/>
      <c r="P166" s="9"/>
      <c r="Q166" s="9"/>
      <c r="R166" s="9"/>
      <c r="S166" s="9"/>
      <c r="T166" s="9"/>
      <c r="U166" s="9"/>
      <c r="V166" s="9"/>
      <c r="W166" s="9"/>
    </row>
    <row r="167" ht="12.75" customHeight="1">
      <c r="A167" s="9"/>
      <c r="B167" s="9"/>
      <c r="C167" s="9"/>
      <c r="D167" s="9"/>
      <c r="E167" s="9"/>
      <c r="F167" s="9"/>
      <c r="G167" s="9"/>
      <c r="H167" s="9"/>
      <c r="I167" s="9"/>
      <c r="J167" s="9"/>
      <c r="K167" s="9"/>
      <c r="L167" s="9"/>
      <c r="M167" s="9"/>
      <c r="N167" s="9"/>
      <c r="O167" s="9"/>
      <c r="P167" s="9"/>
      <c r="Q167" s="9"/>
      <c r="R167" s="9"/>
      <c r="S167" s="9"/>
      <c r="T167" s="9"/>
      <c r="U167" s="9"/>
      <c r="V167" s="9"/>
      <c r="W167" s="9"/>
    </row>
    <row r="168" ht="12.75" customHeight="1">
      <c r="A168" s="9"/>
      <c r="B168" s="9"/>
      <c r="C168" s="9"/>
      <c r="D168" s="9"/>
      <c r="E168" s="9"/>
      <c r="F168" s="9"/>
      <c r="G168" s="9"/>
      <c r="H168" s="9"/>
      <c r="I168" s="9"/>
      <c r="J168" s="9"/>
      <c r="K168" s="9"/>
      <c r="L168" s="9"/>
      <c r="M168" s="9"/>
      <c r="N168" s="9"/>
      <c r="O168" s="9"/>
      <c r="P168" s="9"/>
      <c r="Q168" s="9"/>
      <c r="R168" s="9"/>
      <c r="S168" s="9"/>
      <c r="T168" s="9"/>
      <c r="U168" s="9"/>
      <c r="V168" s="9"/>
      <c r="W168" s="9"/>
    </row>
    <row r="169" ht="12.75" customHeight="1">
      <c r="A169" s="9"/>
      <c r="B169" s="9"/>
      <c r="C169" s="9"/>
      <c r="D169" s="9"/>
      <c r="E169" s="9"/>
      <c r="F169" s="9"/>
      <c r="G169" s="9"/>
      <c r="H169" s="9"/>
      <c r="I169" s="9"/>
      <c r="J169" s="9"/>
      <c r="K169" s="9"/>
      <c r="L169" s="9"/>
      <c r="M169" s="9"/>
      <c r="N169" s="9"/>
      <c r="O169" s="9"/>
      <c r="P169" s="9"/>
      <c r="Q169" s="9"/>
      <c r="R169" s="9"/>
      <c r="S169" s="9"/>
      <c r="T169" s="9"/>
      <c r="U169" s="9"/>
      <c r="V169" s="9"/>
      <c r="W169" s="9"/>
    </row>
    <row r="170" ht="12.75" customHeight="1">
      <c r="A170" s="9"/>
      <c r="B170" s="9"/>
      <c r="C170" s="9"/>
      <c r="D170" s="9"/>
      <c r="E170" s="9"/>
      <c r="F170" s="9"/>
      <c r="G170" s="9"/>
      <c r="H170" s="9"/>
      <c r="I170" s="9"/>
      <c r="J170" s="9"/>
      <c r="K170" s="9"/>
      <c r="L170" s="9"/>
      <c r="M170" s="9"/>
      <c r="N170" s="9"/>
      <c r="O170" s="9"/>
      <c r="P170" s="9"/>
      <c r="Q170" s="9"/>
      <c r="R170" s="9"/>
      <c r="S170" s="9"/>
      <c r="T170" s="9"/>
      <c r="U170" s="9"/>
      <c r="V170" s="9"/>
      <c r="W170" s="9"/>
    </row>
    <row r="171" ht="12.75" customHeight="1">
      <c r="A171" s="9"/>
      <c r="B171" s="9"/>
      <c r="C171" s="9"/>
      <c r="D171" s="9"/>
      <c r="E171" s="9"/>
      <c r="F171" s="9"/>
      <c r="G171" s="9"/>
      <c r="H171" s="9"/>
      <c r="I171" s="9"/>
      <c r="J171" s="9"/>
      <c r="K171" s="9"/>
      <c r="L171" s="9"/>
      <c r="M171" s="9"/>
      <c r="N171" s="9"/>
      <c r="O171" s="9"/>
      <c r="P171" s="9"/>
      <c r="Q171" s="9"/>
      <c r="R171" s="9"/>
      <c r="S171" s="9"/>
      <c r="T171" s="9"/>
      <c r="U171" s="9"/>
      <c r="V171" s="9"/>
      <c r="W171" s="9"/>
    </row>
    <row r="172" ht="12.75" customHeight="1">
      <c r="A172" s="9"/>
      <c r="B172" s="9"/>
      <c r="C172" s="9"/>
      <c r="D172" s="9"/>
      <c r="E172" s="9"/>
      <c r="F172" s="9"/>
      <c r="G172" s="9"/>
      <c r="H172" s="9"/>
      <c r="I172" s="9"/>
      <c r="J172" s="9"/>
      <c r="K172" s="9"/>
      <c r="L172" s="9"/>
      <c r="M172" s="9"/>
      <c r="N172" s="9"/>
      <c r="O172" s="9"/>
      <c r="P172" s="9"/>
      <c r="Q172" s="9"/>
      <c r="R172" s="9"/>
      <c r="S172" s="9"/>
      <c r="T172" s="9"/>
      <c r="U172" s="9"/>
      <c r="V172" s="9"/>
      <c r="W172" s="9"/>
    </row>
    <row r="173" ht="12.75" customHeight="1">
      <c r="A173" s="9"/>
      <c r="B173" s="9"/>
      <c r="C173" s="9"/>
      <c r="D173" s="9"/>
      <c r="E173" s="9"/>
      <c r="F173" s="9"/>
      <c r="G173" s="9"/>
      <c r="H173" s="9"/>
      <c r="I173" s="9"/>
      <c r="J173" s="9"/>
      <c r="K173" s="9"/>
      <c r="L173" s="9"/>
      <c r="M173" s="9"/>
      <c r="N173" s="9"/>
      <c r="O173" s="9"/>
      <c r="P173" s="9"/>
      <c r="Q173" s="9"/>
      <c r="R173" s="9"/>
      <c r="S173" s="9"/>
      <c r="T173" s="9"/>
      <c r="U173" s="9"/>
      <c r="V173" s="9"/>
      <c r="W173" s="9"/>
    </row>
    <row r="174" ht="12.75" customHeight="1">
      <c r="A174" s="9"/>
      <c r="B174" s="9"/>
      <c r="C174" s="9"/>
      <c r="D174" s="9"/>
      <c r="E174" s="9"/>
      <c r="F174" s="9"/>
      <c r="G174" s="9"/>
      <c r="H174" s="9"/>
      <c r="I174" s="9"/>
      <c r="J174" s="9"/>
      <c r="K174" s="9"/>
      <c r="L174" s="9"/>
      <c r="M174" s="9"/>
      <c r="N174" s="9"/>
      <c r="O174" s="9"/>
      <c r="P174" s="9"/>
      <c r="Q174" s="9"/>
      <c r="R174" s="9"/>
      <c r="S174" s="9"/>
      <c r="T174" s="9"/>
      <c r="U174" s="9"/>
      <c r="V174" s="9"/>
      <c r="W174" s="9"/>
    </row>
    <row r="175" ht="12.75" customHeight="1">
      <c r="A175" s="9"/>
      <c r="B175" s="9"/>
      <c r="C175" s="9"/>
      <c r="D175" s="9"/>
      <c r="E175" s="9"/>
      <c r="F175" s="9"/>
      <c r="G175" s="9"/>
      <c r="H175" s="9"/>
      <c r="I175" s="9"/>
      <c r="J175" s="9"/>
      <c r="K175" s="9"/>
      <c r="L175" s="9"/>
      <c r="M175" s="9"/>
      <c r="N175" s="9"/>
      <c r="O175" s="9"/>
      <c r="P175" s="9"/>
      <c r="Q175" s="9"/>
      <c r="R175" s="9"/>
      <c r="S175" s="9"/>
      <c r="T175" s="9"/>
      <c r="U175" s="9"/>
      <c r="V175" s="9"/>
      <c r="W175" s="9"/>
    </row>
    <row r="176" ht="12.75" customHeight="1">
      <c r="A176" s="9"/>
      <c r="B176" s="9"/>
      <c r="C176" s="9"/>
      <c r="D176" s="9"/>
      <c r="E176" s="9"/>
      <c r="F176" s="9"/>
      <c r="G176" s="9"/>
      <c r="H176" s="9"/>
      <c r="I176" s="9"/>
      <c r="J176" s="9"/>
      <c r="K176" s="9"/>
      <c r="L176" s="9"/>
      <c r="M176" s="9"/>
      <c r="N176" s="9"/>
      <c r="O176" s="9"/>
      <c r="P176" s="9"/>
      <c r="Q176" s="9"/>
      <c r="R176" s="9"/>
      <c r="S176" s="9"/>
      <c r="T176" s="9"/>
      <c r="U176" s="9"/>
      <c r="V176" s="9"/>
      <c r="W176" s="9"/>
    </row>
    <row r="177" ht="12.75" customHeight="1">
      <c r="A177" s="9"/>
      <c r="B177" s="9"/>
      <c r="C177" s="9"/>
      <c r="D177" s="9"/>
      <c r="E177" s="9"/>
      <c r="F177" s="9"/>
      <c r="G177" s="9"/>
      <c r="H177" s="9"/>
      <c r="I177" s="9"/>
      <c r="J177" s="9"/>
      <c r="K177" s="9"/>
      <c r="L177" s="9"/>
      <c r="M177" s="9"/>
      <c r="N177" s="9"/>
      <c r="O177" s="9"/>
      <c r="P177" s="9"/>
      <c r="Q177" s="9"/>
      <c r="R177" s="9"/>
      <c r="S177" s="9"/>
      <c r="T177" s="9"/>
      <c r="U177" s="9"/>
      <c r="V177" s="9"/>
      <c r="W177" s="9"/>
    </row>
    <row r="178" ht="12.75" customHeight="1">
      <c r="A178" s="9"/>
      <c r="B178" s="9"/>
      <c r="C178" s="9"/>
      <c r="D178" s="9"/>
      <c r="E178" s="9"/>
      <c r="F178" s="9"/>
      <c r="G178" s="9"/>
      <c r="H178" s="9"/>
      <c r="I178" s="9"/>
      <c r="J178" s="9"/>
      <c r="K178" s="9"/>
      <c r="L178" s="9"/>
      <c r="M178" s="9"/>
      <c r="N178" s="9"/>
      <c r="O178" s="9"/>
      <c r="P178" s="9"/>
      <c r="Q178" s="9"/>
      <c r="R178" s="9"/>
      <c r="S178" s="9"/>
      <c r="T178" s="9"/>
      <c r="U178" s="9"/>
      <c r="V178" s="9"/>
      <c r="W178" s="9"/>
    </row>
    <row r="179" ht="12.75" customHeight="1">
      <c r="A179" s="9"/>
      <c r="B179" s="9"/>
      <c r="C179" s="9"/>
      <c r="D179" s="9"/>
      <c r="E179" s="9"/>
      <c r="F179" s="9"/>
      <c r="G179" s="9"/>
      <c r="H179" s="9"/>
      <c r="I179" s="9"/>
      <c r="J179" s="9"/>
      <c r="K179" s="9"/>
      <c r="L179" s="9"/>
      <c r="M179" s="9"/>
      <c r="N179" s="9"/>
      <c r="O179" s="9"/>
      <c r="P179" s="9"/>
      <c r="Q179" s="9"/>
      <c r="R179" s="9"/>
      <c r="S179" s="9"/>
      <c r="T179" s="9"/>
      <c r="U179" s="9"/>
      <c r="V179" s="9"/>
      <c r="W179" s="9"/>
    </row>
    <row r="180" ht="12.75" customHeight="1">
      <c r="A180" s="9"/>
      <c r="B180" s="9"/>
      <c r="C180" s="9"/>
      <c r="D180" s="9"/>
      <c r="E180" s="9"/>
      <c r="F180" s="9"/>
      <c r="G180" s="9"/>
      <c r="H180" s="9"/>
      <c r="I180" s="9"/>
      <c r="J180" s="9"/>
      <c r="K180" s="9"/>
      <c r="L180" s="9"/>
      <c r="M180" s="9"/>
      <c r="N180" s="9"/>
      <c r="O180" s="9"/>
      <c r="P180" s="9"/>
      <c r="Q180" s="9"/>
      <c r="R180" s="9"/>
      <c r="S180" s="9"/>
      <c r="T180" s="9"/>
      <c r="U180" s="9"/>
      <c r="V180" s="9"/>
      <c r="W180" s="9"/>
    </row>
    <row r="181" ht="12.75" customHeight="1">
      <c r="A181" s="9"/>
      <c r="B181" s="9"/>
      <c r="C181" s="9"/>
      <c r="D181" s="9"/>
      <c r="E181" s="9"/>
      <c r="F181" s="9"/>
      <c r="G181" s="9"/>
      <c r="H181" s="9"/>
      <c r="I181" s="9"/>
      <c r="J181" s="9"/>
      <c r="K181" s="9"/>
      <c r="L181" s="9"/>
      <c r="M181" s="9"/>
      <c r="N181" s="9"/>
      <c r="O181" s="9"/>
      <c r="P181" s="9"/>
      <c r="Q181" s="9"/>
      <c r="R181" s="9"/>
      <c r="S181" s="9"/>
      <c r="T181" s="9"/>
      <c r="U181" s="9"/>
      <c r="V181" s="9"/>
      <c r="W181" s="9"/>
    </row>
    <row r="182" ht="12.75" customHeight="1">
      <c r="A182" s="9"/>
      <c r="B182" s="9"/>
      <c r="C182" s="9"/>
      <c r="D182" s="9"/>
      <c r="E182" s="9"/>
      <c r="F182" s="9"/>
      <c r="G182" s="9"/>
      <c r="H182" s="9"/>
      <c r="I182" s="9"/>
      <c r="J182" s="9"/>
      <c r="K182" s="9"/>
      <c r="L182" s="9"/>
      <c r="M182" s="9"/>
      <c r="N182" s="9"/>
      <c r="O182" s="9"/>
      <c r="P182" s="9"/>
      <c r="Q182" s="9"/>
      <c r="R182" s="9"/>
      <c r="S182" s="9"/>
      <c r="T182" s="9"/>
      <c r="U182" s="9"/>
      <c r="V182" s="9"/>
      <c r="W182" s="9"/>
    </row>
    <row r="183" ht="12.75" customHeight="1">
      <c r="A183" s="9"/>
      <c r="B183" s="9"/>
      <c r="C183" s="9"/>
      <c r="D183" s="9"/>
      <c r="E183" s="9"/>
      <c r="F183" s="9"/>
      <c r="G183" s="9"/>
      <c r="H183" s="9"/>
      <c r="I183" s="9"/>
      <c r="J183" s="9"/>
      <c r="K183" s="9"/>
      <c r="L183" s="9"/>
      <c r="M183" s="9"/>
      <c r="N183" s="9"/>
      <c r="O183" s="9"/>
      <c r="P183" s="9"/>
      <c r="Q183" s="9"/>
      <c r="R183" s="9"/>
      <c r="S183" s="9"/>
      <c r="T183" s="9"/>
      <c r="U183" s="9"/>
      <c r="V183" s="9"/>
      <c r="W183" s="9"/>
    </row>
    <row r="184" ht="12.75" customHeight="1">
      <c r="A184" s="9"/>
      <c r="B184" s="9"/>
      <c r="C184" s="9"/>
      <c r="D184" s="9"/>
      <c r="E184" s="9"/>
      <c r="F184" s="9"/>
      <c r="G184" s="9"/>
      <c r="H184" s="9"/>
      <c r="I184" s="9"/>
      <c r="J184" s="9"/>
      <c r="K184" s="9"/>
      <c r="L184" s="9"/>
      <c r="M184" s="9"/>
      <c r="N184" s="9"/>
      <c r="O184" s="9"/>
      <c r="P184" s="9"/>
      <c r="Q184" s="9"/>
      <c r="R184" s="9"/>
      <c r="S184" s="9"/>
      <c r="T184" s="9"/>
      <c r="U184" s="9"/>
      <c r="V184" s="9"/>
      <c r="W184" s="9"/>
    </row>
    <row r="185" ht="12.75" customHeight="1">
      <c r="A185" s="9"/>
      <c r="B185" s="9"/>
      <c r="C185" s="9"/>
      <c r="D185" s="9"/>
      <c r="E185" s="9"/>
      <c r="F185" s="9"/>
      <c r="G185" s="9"/>
      <c r="H185" s="9"/>
      <c r="I185" s="9"/>
      <c r="J185" s="9"/>
      <c r="K185" s="9"/>
      <c r="L185" s="9"/>
      <c r="M185" s="9"/>
      <c r="N185" s="9"/>
      <c r="O185" s="9"/>
      <c r="P185" s="9"/>
      <c r="Q185" s="9"/>
      <c r="R185" s="9"/>
      <c r="S185" s="9"/>
      <c r="T185" s="9"/>
      <c r="U185" s="9"/>
      <c r="V185" s="9"/>
      <c r="W185" s="9"/>
    </row>
    <row r="186" ht="12.75" customHeight="1">
      <c r="A186" s="9"/>
      <c r="B186" s="9"/>
      <c r="C186" s="9"/>
      <c r="D186" s="9"/>
      <c r="E186" s="9"/>
      <c r="F186" s="9"/>
      <c r="G186" s="9"/>
      <c r="H186" s="9"/>
      <c r="I186" s="9"/>
      <c r="J186" s="9"/>
      <c r="K186" s="9"/>
      <c r="L186" s="9"/>
      <c r="M186" s="9"/>
      <c r="N186" s="9"/>
      <c r="O186" s="9"/>
      <c r="P186" s="9"/>
      <c r="Q186" s="9"/>
      <c r="R186" s="9"/>
      <c r="S186" s="9"/>
      <c r="T186" s="9"/>
      <c r="U186" s="9"/>
      <c r="V186" s="9"/>
      <c r="W186" s="9"/>
    </row>
    <row r="187" ht="12.75" customHeight="1">
      <c r="A187" s="9"/>
      <c r="B187" s="9"/>
      <c r="C187" s="9"/>
      <c r="D187" s="9"/>
      <c r="E187" s="9"/>
      <c r="F187" s="9"/>
      <c r="G187" s="9"/>
      <c r="H187" s="9"/>
      <c r="I187" s="9"/>
      <c r="J187" s="9"/>
      <c r="K187" s="9"/>
      <c r="L187" s="9"/>
      <c r="M187" s="9"/>
      <c r="N187" s="9"/>
      <c r="O187" s="9"/>
      <c r="P187" s="9"/>
      <c r="Q187" s="9"/>
      <c r="R187" s="9"/>
      <c r="S187" s="9"/>
      <c r="T187" s="9"/>
      <c r="U187" s="9"/>
      <c r="V187" s="9"/>
      <c r="W187" s="9"/>
    </row>
    <row r="188" ht="12.75" customHeight="1">
      <c r="A188" s="9"/>
      <c r="B188" s="9"/>
      <c r="C188" s="9"/>
      <c r="D188" s="9"/>
      <c r="E188" s="9"/>
      <c r="F188" s="9"/>
      <c r="G188" s="9"/>
      <c r="H188" s="9"/>
      <c r="I188" s="9"/>
      <c r="J188" s="9"/>
      <c r="K188" s="9"/>
      <c r="L188" s="9"/>
      <c r="M188" s="9"/>
      <c r="N188" s="9"/>
      <c r="O188" s="9"/>
      <c r="P188" s="9"/>
      <c r="Q188" s="9"/>
      <c r="R188" s="9"/>
      <c r="S188" s="9"/>
      <c r="T188" s="9"/>
      <c r="U188" s="9"/>
      <c r="V188" s="9"/>
      <c r="W188" s="9"/>
    </row>
    <row r="189" ht="12.75" customHeight="1">
      <c r="A189" s="9"/>
      <c r="B189" s="9"/>
      <c r="C189" s="9"/>
      <c r="D189" s="9"/>
      <c r="E189" s="9"/>
      <c r="F189" s="9"/>
      <c r="G189" s="9"/>
      <c r="H189" s="9"/>
      <c r="I189" s="9"/>
      <c r="J189" s="9"/>
      <c r="K189" s="9"/>
      <c r="L189" s="9"/>
      <c r="M189" s="9"/>
      <c r="N189" s="9"/>
      <c r="O189" s="9"/>
      <c r="P189" s="9"/>
      <c r="Q189" s="9"/>
      <c r="R189" s="9"/>
      <c r="S189" s="9"/>
      <c r="T189" s="9"/>
      <c r="U189" s="9"/>
      <c r="V189" s="9"/>
      <c r="W189" s="9"/>
    </row>
    <row r="190" ht="12.75" customHeight="1">
      <c r="A190" s="9"/>
      <c r="B190" s="9"/>
      <c r="C190" s="9"/>
      <c r="D190" s="9"/>
      <c r="E190" s="9"/>
      <c r="F190" s="9"/>
      <c r="G190" s="9"/>
      <c r="H190" s="9"/>
      <c r="I190" s="9"/>
      <c r="J190" s="9"/>
      <c r="K190" s="9"/>
      <c r="L190" s="9"/>
      <c r="M190" s="9"/>
      <c r="N190" s="9"/>
      <c r="O190" s="9"/>
      <c r="P190" s="9"/>
      <c r="Q190" s="9"/>
      <c r="R190" s="9"/>
      <c r="S190" s="9"/>
      <c r="T190" s="9"/>
      <c r="U190" s="9"/>
      <c r="V190" s="9"/>
      <c r="W190" s="9"/>
    </row>
    <row r="191" ht="12.75" customHeight="1">
      <c r="A191" s="9"/>
      <c r="B191" s="9"/>
      <c r="C191" s="9"/>
      <c r="D191" s="9"/>
      <c r="E191" s="9"/>
      <c r="F191" s="9"/>
      <c r="G191" s="9"/>
      <c r="H191" s="9"/>
      <c r="I191" s="9"/>
      <c r="J191" s="9"/>
      <c r="K191" s="9"/>
      <c r="L191" s="9"/>
      <c r="M191" s="9"/>
      <c r="N191" s="9"/>
      <c r="O191" s="9"/>
      <c r="P191" s="9"/>
      <c r="Q191" s="9"/>
      <c r="R191" s="9"/>
      <c r="S191" s="9"/>
      <c r="T191" s="9"/>
      <c r="U191" s="9"/>
      <c r="V191" s="9"/>
      <c r="W191" s="9"/>
    </row>
    <row r="192" ht="12.75" customHeight="1">
      <c r="A192" s="9"/>
      <c r="B192" s="9"/>
      <c r="C192" s="9"/>
      <c r="D192" s="9"/>
      <c r="E192" s="9"/>
      <c r="F192" s="9"/>
      <c r="G192" s="9"/>
      <c r="H192" s="9"/>
      <c r="I192" s="9"/>
      <c r="J192" s="9"/>
      <c r="K192" s="9"/>
      <c r="L192" s="9"/>
      <c r="M192" s="9"/>
      <c r="N192" s="9"/>
      <c r="O192" s="9"/>
      <c r="P192" s="9"/>
      <c r="Q192" s="9"/>
      <c r="R192" s="9"/>
      <c r="S192" s="9"/>
      <c r="T192" s="9"/>
      <c r="U192" s="9"/>
      <c r="V192" s="9"/>
      <c r="W192" s="9"/>
    </row>
    <row r="193" ht="12.75" customHeight="1">
      <c r="A193" s="9"/>
      <c r="B193" s="9"/>
      <c r="C193" s="9"/>
      <c r="D193" s="9"/>
      <c r="E193" s="9"/>
      <c r="F193" s="9"/>
      <c r="G193" s="9"/>
      <c r="H193" s="9"/>
      <c r="I193" s="9"/>
      <c r="J193" s="9"/>
      <c r="K193" s="9"/>
      <c r="L193" s="9"/>
      <c r="M193" s="9"/>
      <c r="N193" s="9"/>
      <c r="O193" s="9"/>
      <c r="P193" s="9"/>
      <c r="Q193" s="9"/>
      <c r="R193" s="9"/>
      <c r="S193" s="9"/>
      <c r="T193" s="9"/>
      <c r="U193" s="9"/>
      <c r="V193" s="9"/>
      <c r="W193" s="9"/>
    </row>
    <row r="194" ht="12.75" customHeight="1">
      <c r="A194" s="9"/>
      <c r="B194" s="9"/>
      <c r="C194" s="9"/>
      <c r="D194" s="9"/>
      <c r="E194" s="9"/>
      <c r="F194" s="9"/>
      <c r="G194" s="9"/>
      <c r="H194" s="9"/>
      <c r="I194" s="9"/>
      <c r="J194" s="9"/>
      <c r="K194" s="9"/>
      <c r="L194" s="9"/>
      <c r="M194" s="9"/>
      <c r="N194" s="9"/>
      <c r="O194" s="9"/>
      <c r="P194" s="9"/>
      <c r="Q194" s="9"/>
      <c r="R194" s="9"/>
      <c r="S194" s="9"/>
      <c r="T194" s="9"/>
      <c r="U194" s="9"/>
      <c r="V194" s="9"/>
      <c r="W194" s="9"/>
    </row>
    <row r="195" ht="12.75" customHeight="1">
      <c r="A195" s="9"/>
      <c r="B195" s="9"/>
      <c r="C195" s="9"/>
      <c r="D195" s="9"/>
      <c r="E195" s="9"/>
      <c r="F195" s="9"/>
      <c r="G195" s="9"/>
      <c r="H195" s="9"/>
      <c r="I195" s="9"/>
      <c r="J195" s="9"/>
      <c r="K195" s="9"/>
      <c r="L195" s="9"/>
      <c r="M195" s="9"/>
      <c r="N195" s="9"/>
      <c r="O195" s="9"/>
      <c r="P195" s="9"/>
      <c r="Q195" s="9"/>
      <c r="R195" s="9"/>
      <c r="S195" s="9"/>
      <c r="T195" s="9"/>
      <c r="U195" s="9"/>
      <c r="V195" s="9"/>
      <c r="W195" s="9"/>
    </row>
    <row r="196" ht="12.75" customHeight="1">
      <c r="A196" s="9"/>
      <c r="B196" s="9"/>
      <c r="C196" s="9"/>
      <c r="D196" s="9"/>
      <c r="E196" s="9"/>
      <c r="F196" s="9"/>
      <c r="G196" s="9"/>
      <c r="H196" s="9"/>
      <c r="I196" s="9"/>
      <c r="J196" s="9"/>
      <c r="K196" s="9"/>
      <c r="L196" s="9"/>
      <c r="M196" s="9"/>
      <c r="N196" s="9"/>
      <c r="O196" s="9"/>
      <c r="P196" s="9"/>
      <c r="Q196" s="9"/>
      <c r="R196" s="9"/>
      <c r="S196" s="9"/>
      <c r="T196" s="9"/>
      <c r="U196" s="9"/>
      <c r="V196" s="9"/>
      <c r="W196" s="9"/>
    </row>
    <row r="197" ht="12.75" customHeight="1">
      <c r="A197" s="9"/>
      <c r="B197" s="9"/>
      <c r="C197" s="9"/>
      <c r="D197" s="9"/>
      <c r="E197" s="9"/>
      <c r="F197" s="9"/>
      <c r="G197" s="9"/>
      <c r="H197" s="9"/>
      <c r="I197" s="9"/>
      <c r="J197" s="9"/>
      <c r="K197" s="9"/>
      <c r="L197" s="9"/>
      <c r="M197" s="9"/>
      <c r="N197" s="9"/>
      <c r="O197" s="9"/>
      <c r="P197" s="9"/>
      <c r="Q197" s="9"/>
      <c r="R197" s="9"/>
      <c r="S197" s="9"/>
      <c r="T197" s="9"/>
      <c r="U197" s="9"/>
      <c r="V197" s="9"/>
      <c r="W197" s="9"/>
    </row>
    <row r="198" ht="12.75" customHeight="1">
      <c r="A198" s="9"/>
      <c r="B198" s="9"/>
      <c r="C198" s="9"/>
      <c r="D198" s="9"/>
      <c r="E198" s="9"/>
      <c r="F198" s="9"/>
      <c r="G198" s="9"/>
      <c r="H198" s="9"/>
      <c r="I198" s="9"/>
      <c r="J198" s="9"/>
      <c r="K198" s="9"/>
      <c r="L198" s="9"/>
      <c r="M198" s="9"/>
      <c r="N198" s="9"/>
      <c r="O198" s="9"/>
      <c r="P198" s="9"/>
      <c r="Q198" s="9"/>
      <c r="R198" s="9"/>
      <c r="S198" s="9"/>
      <c r="T198" s="9"/>
      <c r="U198" s="9"/>
      <c r="V198" s="9"/>
      <c r="W198" s="9"/>
    </row>
    <row r="199" ht="12.75" customHeight="1">
      <c r="A199" s="9"/>
      <c r="B199" s="9"/>
      <c r="C199" s="9"/>
      <c r="D199" s="9"/>
      <c r="E199" s="9"/>
      <c r="F199" s="9"/>
      <c r="G199" s="9"/>
      <c r="H199" s="9"/>
      <c r="I199" s="9"/>
      <c r="J199" s="9"/>
      <c r="K199" s="9"/>
      <c r="L199" s="9"/>
      <c r="M199" s="9"/>
      <c r="N199" s="9"/>
      <c r="O199" s="9"/>
      <c r="P199" s="9"/>
      <c r="Q199" s="9"/>
      <c r="R199" s="9"/>
      <c r="S199" s="9"/>
      <c r="T199" s="9"/>
      <c r="U199" s="9"/>
      <c r="V199" s="9"/>
      <c r="W199" s="9"/>
    </row>
    <row r="200" ht="12.75" customHeight="1">
      <c r="A200" s="9"/>
      <c r="B200" s="9"/>
      <c r="C200" s="9"/>
      <c r="D200" s="9"/>
      <c r="E200" s="9"/>
      <c r="F200" s="9"/>
      <c r="G200" s="9"/>
      <c r="H200" s="9"/>
      <c r="I200" s="9"/>
      <c r="J200" s="9"/>
      <c r="K200" s="9"/>
      <c r="L200" s="9"/>
      <c r="M200" s="9"/>
      <c r="N200" s="9"/>
      <c r="O200" s="9"/>
      <c r="P200" s="9"/>
      <c r="Q200" s="9"/>
      <c r="R200" s="9"/>
      <c r="S200" s="9"/>
      <c r="T200" s="9"/>
      <c r="U200" s="9"/>
      <c r="V200" s="9"/>
      <c r="W200" s="9"/>
    </row>
    <row r="201" ht="12.75" customHeight="1">
      <c r="A201" s="9"/>
      <c r="B201" s="9"/>
      <c r="C201" s="9"/>
      <c r="D201" s="9"/>
      <c r="E201" s="9"/>
      <c r="F201" s="9"/>
      <c r="G201" s="9"/>
      <c r="H201" s="9"/>
      <c r="I201" s="9"/>
      <c r="J201" s="9"/>
      <c r="K201" s="9"/>
      <c r="L201" s="9"/>
      <c r="M201" s="9"/>
      <c r="N201" s="9"/>
      <c r="O201" s="9"/>
      <c r="P201" s="9"/>
      <c r="Q201" s="9"/>
      <c r="R201" s="9"/>
      <c r="S201" s="9"/>
      <c r="T201" s="9"/>
      <c r="U201" s="9"/>
      <c r="V201" s="9"/>
      <c r="W201" s="9"/>
    </row>
    <row r="202" ht="12.75" customHeight="1">
      <c r="A202" s="9"/>
      <c r="B202" s="9"/>
      <c r="C202" s="9"/>
      <c r="D202" s="9"/>
      <c r="E202" s="9"/>
      <c r="F202" s="9"/>
      <c r="G202" s="9"/>
      <c r="H202" s="9"/>
      <c r="I202" s="9"/>
      <c r="J202" s="9"/>
      <c r="K202" s="9"/>
      <c r="L202" s="9"/>
      <c r="M202" s="9"/>
      <c r="N202" s="9"/>
      <c r="O202" s="9"/>
      <c r="P202" s="9"/>
      <c r="Q202" s="9"/>
      <c r="R202" s="9"/>
      <c r="S202" s="9"/>
      <c r="T202" s="9"/>
      <c r="U202" s="9"/>
      <c r="V202" s="9"/>
      <c r="W202" s="9"/>
    </row>
    <row r="203" ht="12.75" customHeight="1">
      <c r="A203" s="9"/>
      <c r="B203" s="9"/>
      <c r="C203" s="9"/>
      <c r="D203" s="9"/>
      <c r="E203" s="9"/>
      <c r="F203" s="9"/>
      <c r="G203" s="9"/>
      <c r="H203" s="9"/>
      <c r="I203" s="9"/>
      <c r="J203" s="9"/>
      <c r="K203" s="9"/>
      <c r="L203" s="9"/>
      <c r="M203" s="9"/>
      <c r="N203" s="9"/>
      <c r="O203" s="9"/>
      <c r="P203" s="9"/>
      <c r="Q203" s="9"/>
      <c r="R203" s="9"/>
      <c r="S203" s="9"/>
      <c r="T203" s="9"/>
      <c r="U203" s="9"/>
      <c r="V203" s="9"/>
      <c r="W203" s="9"/>
    </row>
    <row r="204" ht="12.75" customHeight="1">
      <c r="A204" s="9"/>
      <c r="B204" s="9"/>
      <c r="C204" s="9"/>
      <c r="D204" s="9"/>
      <c r="E204" s="9"/>
      <c r="F204" s="9"/>
      <c r="G204" s="9"/>
      <c r="H204" s="9"/>
      <c r="I204" s="9"/>
      <c r="J204" s="9"/>
      <c r="K204" s="9"/>
      <c r="L204" s="9"/>
      <c r="M204" s="9"/>
      <c r="N204" s="9"/>
      <c r="O204" s="9"/>
      <c r="P204" s="9"/>
      <c r="Q204" s="9"/>
      <c r="R204" s="9"/>
      <c r="S204" s="9"/>
      <c r="T204" s="9"/>
      <c r="U204" s="9"/>
      <c r="V204" s="9"/>
      <c r="W204" s="9"/>
    </row>
    <row r="205" ht="12.75" customHeight="1">
      <c r="A205" s="9"/>
      <c r="B205" s="9"/>
      <c r="C205" s="9"/>
      <c r="D205" s="9"/>
      <c r="E205" s="9"/>
      <c r="F205" s="9"/>
      <c r="G205" s="9"/>
      <c r="H205" s="9"/>
      <c r="I205" s="9"/>
      <c r="J205" s="9"/>
      <c r="K205" s="9"/>
      <c r="L205" s="9"/>
      <c r="M205" s="9"/>
      <c r="N205" s="9"/>
      <c r="O205" s="9"/>
      <c r="P205" s="9"/>
      <c r="Q205" s="9"/>
      <c r="R205" s="9"/>
      <c r="S205" s="9"/>
      <c r="T205" s="9"/>
      <c r="U205" s="9"/>
      <c r="V205" s="9"/>
      <c r="W205" s="9"/>
    </row>
    <row r="206" ht="12.75" customHeight="1">
      <c r="A206" s="9"/>
      <c r="B206" s="9"/>
      <c r="C206" s="9"/>
      <c r="D206" s="9"/>
      <c r="E206" s="9"/>
      <c r="F206" s="9"/>
      <c r="G206" s="9"/>
      <c r="H206" s="9"/>
      <c r="I206" s="9"/>
      <c r="J206" s="9"/>
      <c r="K206" s="9"/>
      <c r="L206" s="9"/>
      <c r="M206" s="9"/>
      <c r="N206" s="9"/>
      <c r="O206" s="9"/>
      <c r="P206" s="9"/>
      <c r="Q206" s="9"/>
      <c r="R206" s="9"/>
      <c r="S206" s="9"/>
      <c r="T206" s="9"/>
      <c r="U206" s="9"/>
      <c r="V206" s="9"/>
      <c r="W206" s="9"/>
    </row>
    <row r="207" ht="12.75" customHeight="1">
      <c r="A207" s="9"/>
      <c r="B207" s="9"/>
      <c r="C207" s="9"/>
      <c r="D207" s="9"/>
      <c r="E207" s="9"/>
      <c r="F207" s="9"/>
      <c r="G207" s="9"/>
      <c r="H207" s="9"/>
      <c r="I207" s="9"/>
      <c r="J207" s="9"/>
      <c r="K207" s="9"/>
      <c r="L207" s="9"/>
      <c r="M207" s="9"/>
      <c r="N207" s="9"/>
      <c r="O207" s="9"/>
      <c r="P207" s="9"/>
      <c r="Q207" s="9"/>
      <c r="R207" s="9"/>
      <c r="S207" s="9"/>
      <c r="T207" s="9"/>
      <c r="U207" s="9"/>
      <c r="V207" s="9"/>
      <c r="W207" s="9"/>
    </row>
    <row r="208" ht="12.75" customHeight="1">
      <c r="A208" s="9"/>
      <c r="B208" s="9"/>
      <c r="C208" s="9"/>
      <c r="D208" s="9"/>
      <c r="E208" s="9"/>
      <c r="F208" s="9"/>
      <c r="G208" s="9"/>
      <c r="H208" s="9"/>
      <c r="I208" s="9"/>
      <c r="J208" s="9"/>
      <c r="K208" s="9"/>
      <c r="L208" s="9"/>
      <c r="M208" s="9"/>
      <c r="N208" s="9"/>
      <c r="O208" s="9"/>
      <c r="P208" s="9"/>
      <c r="Q208" s="9"/>
      <c r="R208" s="9"/>
      <c r="S208" s="9"/>
      <c r="T208" s="9"/>
      <c r="U208" s="9"/>
      <c r="V208" s="9"/>
      <c r="W208" s="9"/>
    </row>
    <row r="209" ht="12.75" customHeight="1">
      <c r="A209" s="9"/>
      <c r="B209" s="9"/>
      <c r="C209" s="9"/>
      <c r="D209" s="9"/>
      <c r="E209" s="9"/>
      <c r="F209" s="9"/>
      <c r="G209" s="9"/>
      <c r="H209" s="9"/>
      <c r="I209" s="9"/>
      <c r="J209" s="9"/>
      <c r="K209" s="9"/>
      <c r="L209" s="9"/>
      <c r="M209" s="9"/>
      <c r="N209" s="9"/>
      <c r="O209" s="9"/>
      <c r="P209" s="9"/>
      <c r="Q209" s="9"/>
      <c r="R209" s="9"/>
      <c r="S209" s="9"/>
      <c r="T209" s="9"/>
      <c r="U209" s="9"/>
      <c r="V209" s="9"/>
      <c r="W209" s="9"/>
    </row>
    <row r="210" ht="12.75" customHeight="1">
      <c r="A210" s="9"/>
      <c r="B210" s="9"/>
      <c r="C210" s="9"/>
      <c r="D210" s="9"/>
      <c r="E210" s="9"/>
      <c r="F210" s="9"/>
      <c r="G210" s="9"/>
      <c r="H210" s="9"/>
      <c r="I210" s="9"/>
      <c r="J210" s="9"/>
      <c r="K210" s="9"/>
      <c r="L210" s="9"/>
      <c r="M210" s="9"/>
      <c r="N210" s="9"/>
      <c r="O210" s="9"/>
      <c r="P210" s="9"/>
      <c r="Q210" s="9"/>
      <c r="R210" s="9"/>
      <c r="S210" s="9"/>
      <c r="T210" s="9"/>
      <c r="U210" s="9"/>
      <c r="V210" s="9"/>
      <c r="W210" s="9"/>
    </row>
    <row r="211" ht="12.75" customHeight="1">
      <c r="A211" s="9"/>
      <c r="B211" s="9"/>
      <c r="C211" s="9"/>
      <c r="D211" s="9"/>
      <c r="E211" s="9"/>
      <c r="F211" s="9"/>
      <c r="G211" s="9"/>
      <c r="H211" s="9"/>
      <c r="I211" s="9"/>
      <c r="J211" s="9"/>
      <c r="K211" s="9"/>
      <c r="L211" s="9"/>
      <c r="M211" s="9"/>
      <c r="N211" s="9"/>
      <c r="O211" s="9"/>
      <c r="P211" s="9"/>
      <c r="Q211" s="9"/>
      <c r="R211" s="9"/>
      <c r="S211" s="9"/>
      <c r="T211" s="9"/>
      <c r="U211" s="9"/>
      <c r="V211" s="9"/>
      <c r="W211" s="9"/>
    </row>
    <row r="212" ht="12.75" customHeight="1">
      <c r="A212" s="9"/>
      <c r="B212" s="9"/>
      <c r="C212" s="9"/>
      <c r="D212" s="9"/>
      <c r="E212" s="9"/>
      <c r="F212" s="9"/>
      <c r="G212" s="9"/>
      <c r="H212" s="9"/>
      <c r="I212" s="9"/>
      <c r="J212" s="9"/>
      <c r="K212" s="9"/>
      <c r="L212" s="9"/>
      <c r="M212" s="9"/>
      <c r="N212" s="9"/>
      <c r="O212" s="9"/>
      <c r="P212" s="9"/>
      <c r="Q212" s="9"/>
      <c r="R212" s="9"/>
      <c r="S212" s="9"/>
      <c r="T212" s="9"/>
      <c r="U212" s="9"/>
      <c r="V212" s="9"/>
      <c r="W212" s="9"/>
    </row>
    <row r="213" ht="12.75" customHeight="1">
      <c r="A213" s="9"/>
      <c r="B213" s="9"/>
      <c r="C213" s="9"/>
      <c r="D213" s="9"/>
      <c r="E213" s="9"/>
      <c r="F213" s="9"/>
      <c r="G213" s="9"/>
      <c r="H213" s="9"/>
      <c r="I213" s="9"/>
      <c r="J213" s="9"/>
      <c r="K213" s="9"/>
      <c r="L213" s="9"/>
      <c r="M213" s="9"/>
      <c r="N213" s="9"/>
      <c r="O213" s="9"/>
      <c r="P213" s="9"/>
      <c r="Q213" s="9"/>
      <c r="R213" s="9"/>
      <c r="S213" s="9"/>
      <c r="T213" s="9"/>
      <c r="U213" s="9"/>
      <c r="V213" s="9"/>
      <c r="W213" s="9"/>
    </row>
    <row r="214" ht="12.75" customHeight="1">
      <c r="A214" s="9"/>
      <c r="B214" s="9"/>
      <c r="C214" s="9"/>
      <c r="D214" s="9"/>
      <c r="E214" s="9"/>
      <c r="F214" s="9"/>
      <c r="G214" s="9"/>
      <c r="H214" s="9"/>
      <c r="I214" s="9"/>
      <c r="J214" s="9"/>
      <c r="K214" s="9"/>
      <c r="L214" s="9"/>
      <c r="M214" s="9"/>
      <c r="N214" s="9"/>
      <c r="O214" s="9"/>
      <c r="P214" s="9"/>
      <c r="Q214" s="9"/>
      <c r="R214" s="9"/>
      <c r="S214" s="9"/>
      <c r="T214" s="9"/>
      <c r="U214" s="9"/>
      <c r="V214" s="9"/>
      <c r="W214" s="9"/>
    </row>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6">
    <mergeCell ref="B3:J3"/>
    <mergeCell ref="B4:J4"/>
    <mergeCell ref="C6:J6"/>
    <mergeCell ref="C8:J8"/>
    <mergeCell ref="C10:J10"/>
    <mergeCell ref="B18:K18"/>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2.63" defaultRowHeight="15.0"/>
  <cols>
    <col customWidth="1" min="1" max="1" width="7.75"/>
    <col customWidth="1" min="2" max="2" width="76.5"/>
    <col customWidth="1" min="3" max="10" width="7.75"/>
    <col customWidth="1" min="11" max="11" width="6.0"/>
    <col customWidth="1" min="12" max="12" width="2.13"/>
    <col customWidth="1" min="13" max="13" width="39.5"/>
    <col customWidth="1" min="14" max="26" width="7.63"/>
  </cols>
  <sheetData>
    <row r="1" ht="15.75" customHeight="1">
      <c r="A1" s="32"/>
      <c r="B1" s="32"/>
      <c r="C1" s="32"/>
      <c r="D1" s="32"/>
      <c r="E1" s="32"/>
      <c r="F1" s="32"/>
      <c r="G1" s="32"/>
      <c r="H1" s="32"/>
      <c r="I1" s="32"/>
      <c r="J1" s="32"/>
      <c r="K1" s="32"/>
      <c r="L1" s="32"/>
      <c r="M1" s="32"/>
      <c r="N1" s="32"/>
      <c r="O1" s="32"/>
      <c r="P1" s="32"/>
      <c r="Q1" s="32"/>
      <c r="R1" s="32"/>
      <c r="S1" s="32"/>
      <c r="T1" s="32"/>
      <c r="U1" s="32"/>
      <c r="V1" s="32"/>
      <c r="W1" s="32"/>
      <c r="X1" s="32"/>
      <c r="Y1" s="32"/>
      <c r="Z1" s="32"/>
    </row>
    <row r="2" ht="15.75" customHeight="1">
      <c r="A2" s="32"/>
      <c r="B2" s="33" t="s">
        <v>9</v>
      </c>
      <c r="C2" s="30"/>
      <c r="D2" s="30"/>
      <c r="E2" s="30"/>
      <c r="F2" s="30"/>
      <c r="G2" s="30"/>
      <c r="H2" s="30"/>
      <c r="I2" s="30"/>
      <c r="J2" s="30"/>
      <c r="K2" s="31"/>
      <c r="L2" s="32"/>
      <c r="M2" s="32"/>
      <c r="N2" s="32"/>
      <c r="O2" s="32"/>
      <c r="P2" s="32"/>
      <c r="Q2" s="32"/>
      <c r="R2" s="32"/>
      <c r="S2" s="32"/>
      <c r="T2" s="32"/>
      <c r="U2" s="32"/>
      <c r="V2" s="32"/>
      <c r="W2" s="32"/>
      <c r="X2" s="32"/>
      <c r="Y2" s="32"/>
      <c r="Z2" s="32"/>
    </row>
    <row r="3" ht="10.5" customHeight="1">
      <c r="A3" s="32"/>
      <c r="B3" s="32"/>
      <c r="C3" s="32"/>
      <c r="D3" s="32"/>
      <c r="E3" s="32"/>
      <c r="F3" s="32"/>
      <c r="G3" s="32"/>
      <c r="H3" s="32"/>
      <c r="I3" s="32"/>
      <c r="J3" s="32"/>
      <c r="K3" s="32"/>
      <c r="L3" s="32"/>
      <c r="M3" s="32"/>
      <c r="N3" s="32"/>
      <c r="O3" s="32"/>
      <c r="P3" s="32"/>
      <c r="Q3" s="32"/>
      <c r="R3" s="32"/>
      <c r="S3" s="32"/>
      <c r="T3" s="32"/>
      <c r="U3" s="32"/>
      <c r="V3" s="32"/>
      <c r="W3" s="32"/>
      <c r="X3" s="32"/>
      <c r="Y3" s="32"/>
      <c r="Z3" s="32"/>
    </row>
    <row r="4" ht="108.0" customHeight="1">
      <c r="A4" s="32"/>
      <c r="B4" s="34" t="s">
        <v>10</v>
      </c>
      <c r="C4" s="30"/>
      <c r="D4" s="30"/>
      <c r="E4" s="30"/>
      <c r="F4" s="30"/>
      <c r="G4" s="30"/>
      <c r="H4" s="30"/>
      <c r="I4" s="30"/>
      <c r="J4" s="30"/>
      <c r="K4" s="31"/>
      <c r="L4" s="32"/>
      <c r="M4" s="32"/>
      <c r="N4" s="32"/>
      <c r="O4" s="32"/>
      <c r="P4" s="32"/>
      <c r="Q4" s="32"/>
      <c r="R4" s="32"/>
      <c r="S4" s="32"/>
      <c r="T4" s="32"/>
      <c r="U4" s="32"/>
      <c r="V4" s="32"/>
      <c r="W4" s="32"/>
      <c r="X4" s="32"/>
      <c r="Y4" s="32"/>
      <c r="Z4" s="32"/>
    </row>
    <row r="5" ht="15.75" customHeight="1">
      <c r="A5" s="32"/>
      <c r="B5" s="35"/>
      <c r="C5" s="35"/>
      <c r="D5" s="35"/>
      <c r="E5" s="35"/>
      <c r="F5" s="35"/>
      <c r="G5" s="35"/>
      <c r="H5" s="35"/>
      <c r="I5" s="35"/>
      <c r="J5" s="35"/>
      <c r="K5" s="35"/>
      <c r="L5" s="32"/>
      <c r="M5" s="32"/>
      <c r="N5" s="32"/>
      <c r="O5" s="32"/>
      <c r="P5" s="32"/>
      <c r="Q5" s="32"/>
      <c r="R5" s="32"/>
      <c r="S5" s="32"/>
      <c r="T5" s="32"/>
      <c r="U5" s="32"/>
      <c r="V5" s="32"/>
      <c r="W5" s="32"/>
      <c r="X5" s="32"/>
      <c r="Y5" s="32"/>
      <c r="Z5" s="32"/>
    </row>
    <row r="6" ht="15.75" customHeight="1">
      <c r="A6" s="32"/>
      <c r="B6" s="33" t="s">
        <v>11</v>
      </c>
      <c r="C6" s="30"/>
      <c r="D6" s="30"/>
      <c r="E6" s="30"/>
      <c r="F6" s="30"/>
      <c r="G6" s="30"/>
      <c r="H6" s="30"/>
      <c r="I6" s="30"/>
      <c r="J6" s="30"/>
      <c r="K6" s="31"/>
      <c r="L6" s="32"/>
      <c r="M6" s="36" t="s">
        <v>12</v>
      </c>
      <c r="N6" s="32"/>
      <c r="O6" s="32"/>
      <c r="P6" s="32"/>
      <c r="Q6" s="32"/>
      <c r="R6" s="32"/>
      <c r="S6" s="32"/>
      <c r="T6" s="32"/>
      <c r="U6" s="32"/>
      <c r="V6" s="32"/>
      <c r="W6" s="32"/>
      <c r="X6" s="32"/>
      <c r="Y6" s="32"/>
      <c r="Z6" s="32"/>
    </row>
    <row r="7" ht="15.75" customHeight="1">
      <c r="A7" s="32"/>
      <c r="B7" s="37" t="s">
        <v>13</v>
      </c>
      <c r="C7" s="38"/>
      <c r="D7" s="38"/>
      <c r="E7" s="38"/>
      <c r="F7" s="38"/>
      <c r="G7" s="38"/>
      <c r="H7" s="38"/>
      <c r="I7" s="38"/>
      <c r="J7" s="38"/>
      <c r="K7" s="38"/>
      <c r="L7" s="32"/>
      <c r="M7" s="39"/>
      <c r="N7" s="32"/>
      <c r="O7" s="32"/>
      <c r="P7" s="32"/>
      <c r="Q7" s="32"/>
      <c r="R7" s="32"/>
      <c r="S7" s="32"/>
      <c r="T7" s="32"/>
      <c r="U7" s="32"/>
      <c r="V7" s="32"/>
      <c r="W7" s="32"/>
      <c r="X7" s="32"/>
      <c r="Y7" s="32"/>
      <c r="Z7" s="32"/>
    </row>
    <row r="8" ht="46.5" customHeight="1">
      <c r="A8" s="32"/>
      <c r="B8" s="40" t="s">
        <v>14</v>
      </c>
      <c r="C8" s="30"/>
      <c r="D8" s="30"/>
      <c r="E8" s="30"/>
      <c r="F8" s="30"/>
      <c r="G8" s="30"/>
      <c r="H8" s="30"/>
      <c r="I8" s="30"/>
      <c r="J8" s="30"/>
      <c r="K8" s="31"/>
      <c r="L8" s="32"/>
      <c r="M8" s="41"/>
      <c r="N8" s="32"/>
      <c r="O8" s="32"/>
      <c r="P8" s="32"/>
      <c r="Q8" s="32"/>
      <c r="R8" s="32"/>
      <c r="S8" s="32"/>
      <c r="T8" s="32"/>
      <c r="U8" s="32"/>
      <c r="V8" s="32"/>
      <c r="W8" s="32"/>
      <c r="X8" s="32"/>
      <c r="Y8" s="32"/>
      <c r="Z8" s="32"/>
    </row>
    <row r="9" ht="15.75" customHeight="1">
      <c r="A9" s="32"/>
      <c r="B9" s="42"/>
      <c r="C9" s="43"/>
      <c r="D9" s="43"/>
      <c r="E9" s="43"/>
      <c r="F9" s="43"/>
      <c r="G9" s="43"/>
      <c r="H9" s="43"/>
      <c r="I9" s="43"/>
      <c r="J9" s="43"/>
      <c r="K9" s="43"/>
      <c r="L9" s="32"/>
      <c r="M9" s="44"/>
      <c r="N9" s="32"/>
      <c r="O9" s="32"/>
      <c r="P9" s="32"/>
      <c r="Q9" s="32"/>
      <c r="R9" s="32"/>
      <c r="S9" s="32"/>
      <c r="T9" s="32"/>
      <c r="U9" s="32"/>
      <c r="V9" s="32"/>
      <c r="W9" s="32"/>
      <c r="X9" s="32"/>
      <c r="Y9" s="32"/>
      <c r="Z9" s="32"/>
    </row>
    <row r="10" ht="15.75" customHeight="1">
      <c r="A10" s="32"/>
      <c r="B10" s="40" t="s">
        <v>15</v>
      </c>
      <c r="C10" s="30"/>
      <c r="D10" s="30"/>
      <c r="E10" s="30"/>
      <c r="F10" s="30"/>
      <c r="G10" s="30"/>
      <c r="H10" s="30"/>
      <c r="I10" s="30"/>
      <c r="J10" s="30"/>
      <c r="K10" s="31"/>
      <c r="L10" s="32"/>
      <c r="M10" s="44"/>
      <c r="N10" s="32"/>
      <c r="O10" s="32"/>
      <c r="P10" s="32"/>
      <c r="Q10" s="32"/>
      <c r="R10" s="32"/>
      <c r="S10" s="32"/>
      <c r="T10" s="32"/>
      <c r="U10" s="32"/>
      <c r="V10" s="32"/>
      <c r="W10" s="32"/>
      <c r="X10" s="32"/>
      <c r="Y10" s="32"/>
      <c r="Z10" s="32"/>
    </row>
    <row r="11" ht="15.75" customHeight="1">
      <c r="A11" s="32"/>
      <c r="B11" s="42"/>
      <c r="C11" s="43"/>
      <c r="D11" s="43"/>
      <c r="E11" s="43"/>
      <c r="F11" s="43"/>
      <c r="G11" s="43"/>
      <c r="H11" s="43"/>
      <c r="I11" s="43"/>
      <c r="J11" s="43"/>
      <c r="K11" s="43"/>
      <c r="L11" s="32"/>
      <c r="M11" s="44"/>
      <c r="N11" s="32"/>
      <c r="O11" s="32"/>
      <c r="P11" s="32"/>
      <c r="Q11" s="32"/>
      <c r="R11" s="32"/>
      <c r="S11" s="32"/>
      <c r="T11" s="32"/>
      <c r="U11" s="32"/>
      <c r="V11" s="32"/>
      <c r="W11" s="32"/>
      <c r="X11" s="32"/>
      <c r="Y11" s="32"/>
      <c r="Z11" s="32"/>
    </row>
    <row r="12" ht="49.5" customHeight="1">
      <c r="A12" s="32"/>
      <c r="B12" s="40" t="s">
        <v>16</v>
      </c>
      <c r="C12" s="30"/>
      <c r="D12" s="30"/>
      <c r="E12" s="30"/>
      <c r="F12" s="30"/>
      <c r="G12" s="30"/>
      <c r="H12" s="30"/>
      <c r="I12" s="30"/>
      <c r="J12" s="30"/>
      <c r="K12" s="31"/>
      <c r="L12" s="32"/>
      <c r="M12" s="45"/>
      <c r="N12" s="32"/>
      <c r="O12" s="32"/>
      <c r="P12" s="32"/>
      <c r="Q12" s="32"/>
      <c r="R12" s="32"/>
      <c r="S12" s="32"/>
      <c r="T12" s="32"/>
      <c r="U12" s="32"/>
      <c r="V12" s="32"/>
      <c r="W12" s="32"/>
      <c r="X12" s="32"/>
      <c r="Y12" s="32"/>
      <c r="Z12" s="32"/>
    </row>
    <row r="13" ht="15.75" customHeight="1">
      <c r="A13" s="32"/>
      <c r="B13" s="35"/>
      <c r="C13" s="35"/>
      <c r="D13" s="35"/>
      <c r="E13" s="35"/>
      <c r="F13" s="35"/>
      <c r="G13" s="35"/>
      <c r="H13" s="35"/>
      <c r="I13" s="35"/>
      <c r="J13" s="35"/>
      <c r="K13" s="35"/>
      <c r="L13" s="32"/>
      <c r="M13" s="32"/>
      <c r="N13" s="32"/>
      <c r="O13" s="32"/>
      <c r="P13" s="32"/>
      <c r="Q13" s="32"/>
      <c r="R13" s="32"/>
      <c r="S13" s="32"/>
      <c r="T13" s="32"/>
      <c r="U13" s="32"/>
      <c r="V13" s="32"/>
      <c r="W13" s="32"/>
      <c r="X13" s="32"/>
      <c r="Y13" s="32"/>
      <c r="Z13" s="32"/>
    </row>
    <row r="14" ht="15.75" customHeight="1">
      <c r="A14" s="32"/>
      <c r="B14" s="37" t="s">
        <v>17</v>
      </c>
      <c r="C14" s="46"/>
      <c r="D14" s="46"/>
      <c r="E14" s="46"/>
      <c r="F14" s="46"/>
      <c r="G14" s="46"/>
      <c r="H14" s="46"/>
      <c r="I14" s="46"/>
      <c r="J14" s="46"/>
      <c r="K14" s="46"/>
      <c r="L14" s="32"/>
      <c r="M14" s="39"/>
      <c r="N14" s="32"/>
      <c r="O14" s="32"/>
      <c r="P14" s="32"/>
      <c r="Q14" s="32"/>
      <c r="R14" s="32"/>
      <c r="S14" s="32"/>
      <c r="T14" s="32"/>
      <c r="U14" s="32"/>
      <c r="V14" s="32"/>
      <c r="W14" s="32"/>
      <c r="X14" s="32"/>
      <c r="Y14" s="32"/>
      <c r="Z14" s="32"/>
    </row>
    <row r="15" ht="35.25" customHeight="1">
      <c r="A15" s="32"/>
      <c r="B15" s="40" t="s">
        <v>18</v>
      </c>
      <c r="C15" s="30"/>
      <c r="D15" s="30"/>
      <c r="E15" s="30"/>
      <c r="F15" s="30"/>
      <c r="G15" s="30"/>
      <c r="H15" s="30"/>
      <c r="I15" s="30"/>
      <c r="J15" s="30"/>
      <c r="K15" s="31"/>
      <c r="L15" s="32"/>
      <c r="M15" s="41"/>
      <c r="N15" s="32"/>
      <c r="O15" s="32"/>
      <c r="P15" s="32"/>
      <c r="Q15" s="32"/>
      <c r="R15" s="32"/>
      <c r="S15" s="32"/>
      <c r="T15" s="32"/>
      <c r="U15" s="32"/>
      <c r="V15" s="32"/>
      <c r="W15" s="32"/>
      <c r="X15" s="32"/>
      <c r="Y15" s="32"/>
      <c r="Z15" s="32"/>
    </row>
    <row r="16" ht="15.75" customHeight="1">
      <c r="A16" s="32"/>
      <c r="B16" s="42"/>
      <c r="C16" s="32"/>
      <c r="D16" s="32"/>
      <c r="E16" s="32"/>
      <c r="F16" s="32"/>
      <c r="G16" s="32"/>
      <c r="H16" s="32"/>
      <c r="I16" s="32"/>
      <c r="J16" s="32"/>
      <c r="K16" s="32"/>
      <c r="L16" s="32"/>
      <c r="M16" s="44"/>
      <c r="N16" s="32"/>
      <c r="O16" s="32"/>
      <c r="P16" s="32"/>
      <c r="Q16" s="32"/>
      <c r="R16" s="32"/>
      <c r="S16" s="32"/>
      <c r="T16" s="32"/>
      <c r="U16" s="32"/>
      <c r="V16" s="32"/>
      <c r="W16" s="32"/>
      <c r="X16" s="32"/>
      <c r="Y16" s="32"/>
      <c r="Z16" s="32"/>
    </row>
    <row r="17" ht="15.75" customHeight="1">
      <c r="A17" s="32"/>
      <c r="B17" s="40" t="s">
        <v>19</v>
      </c>
      <c r="C17" s="30"/>
      <c r="D17" s="30"/>
      <c r="E17" s="30"/>
      <c r="F17" s="30"/>
      <c r="G17" s="30"/>
      <c r="H17" s="30"/>
      <c r="I17" s="30"/>
      <c r="J17" s="30"/>
      <c r="K17" s="31"/>
      <c r="L17" s="32"/>
      <c r="M17" s="44"/>
      <c r="N17" s="32"/>
      <c r="O17" s="32"/>
      <c r="P17" s="32"/>
      <c r="Q17" s="32"/>
      <c r="R17" s="32"/>
      <c r="S17" s="32"/>
      <c r="T17" s="32"/>
      <c r="U17" s="32"/>
      <c r="V17" s="32"/>
      <c r="W17" s="32"/>
      <c r="X17" s="32"/>
      <c r="Y17" s="32"/>
      <c r="Z17" s="32"/>
    </row>
    <row r="18" ht="15.75" customHeight="1">
      <c r="A18" s="32"/>
      <c r="B18" s="42"/>
      <c r="C18" s="32"/>
      <c r="D18" s="32"/>
      <c r="E18" s="32"/>
      <c r="F18" s="32"/>
      <c r="G18" s="32"/>
      <c r="H18" s="32"/>
      <c r="I18" s="32"/>
      <c r="J18" s="32"/>
      <c r="K18" s="32"/>
      <c r="L18" s="32"/>
      <c r="M18" s="45"/>
      <c r="N18" s="32"/>
      <c r="O18" s="32"/>
      <c r="P18" s="32"/>
      <c r="Q18" s="32"/>
      <c r="R18" s="32"/>
      <c r="S18" s="32"/>
      <c r="T18" s="32"/>
      <c r="U18" s="32"/>
      <c r="V18" s="32"/>
      <c r="W18" s="32"/>
      <c r="X18" s="32"/>
      <c r="Y18" s="32"/>
      <c r="Z18" s="32"/>
    </row>
    <row r="19" ht="15.75" customHeight="1">
      <c r="A19" s="32"/>
      <c r="B19" s="37" t="s">
        <v>20</v>
      </c>
      <c r="C19" s="46"/>
      <c r="D19" s="46"/>
      <c r="E19" s="46"/>
      <c r="F19" s="46"/>
      <c r="G19" s="46"/>
      <c r="H19" s="46"/>
      <c r="I19" s="46"/>
      <c r="J19" s="46"/>
      <c r="K19" s="46"/>
      <c r="L19" s="32"/>
      <c r="M19" s="32"/>
      <c r="N19" s="32"/>
      <c r="O19" s="32"/>
      <c r="P19" s="32"/>
      <c r="Q19" s="32"/>
      <c r="R19" s="32"/>
      <c r="S19" s="32"/>
      <c r="T19" s="32"/>
      <c r="U19" s="32"/>
      <c r="V19" s="32"/>
      <c r="W19" s="32"/>
      <c r="X19" s="32"/>
      <c r="Y19" s="32"/>
      <c r="Z19" s="32"/>
    </row>
    <row r="20" ht="33.0" customHeight="1">
      <c r="A20" s="32"/>
      <c r="B20" s="40" t="s">
        <v>21</v>
      </c>
      <c r="C20" s="30"/>
      <c r="D20" s="30"/>
      <c r="E20" s="30"/>
      <c r="F20" s="30"/>
      <c r="G20" s="30"/>
      <c r="H20" s="30"/>
      <c r="I20" s="30"/>
      <c r="J20" s="30"/>
      <c r="K20" s="31"/>
      <c r="L20" s="32"/>
      <c r="M20" s="41"/>
      <c r="N20" s="32"/>
      <c r="O20" s="32"/>
      <c r="P20" s="32"/>
      <c r="Q20" s="32"/>
      <c r="R20" s="32"/>
      <c r="S20" s="32"/>
      <c r="T20" s="32"/>
      <c r="U20" s="32"/>
      <c r="V20" s="32"/>
      <c r="W20" s="32"/>
      <c r="X20" s="32"/>
      <c r="Y20" s="32"/>
      <c r="Z20" s="32"/>
    </row>
    <row r="21" ht="15.75" customHeight="1">
      <c r="A21" s="32"/>
      <c r="B21" s="42"/>
      <c r="C21" s="32"/>
      <c r="D21" s="32"/>
      <c r="E21" s="32"/>
      <c r="F21" s="32"/>
      <c r="G21" s="32"/>
      <c r="H21" s="32"/>
      <c r="I21" s="32"/>
      <c r="J21" s="32"/>
      <c r="K21" s="32"/>
      <c r="L21" s="32"/>
      <c r="M21" s="44"/>
      <c r="N21" s="32"/>
      <c r="O21" s="32"/>
      <c r="P21" s="32"/>
      <c r="Q21" s="32"/>
      <c r="R21" s="32"/>
      <c r="S21" s="32"/>
      <c r="T21" s="32"/>
      <c r="U21" s="32"/>
      <c r="V21" s="32"/>
      <c r="W21" s="32"/>
      <c r="X21" s="32"/>
      <c r="Y21" s="32"/>
      <c r="Z21" s="32"/>
    </row>
    <row r="22" ht="15.75" customHeight="1">
      <c r="A22" s="32"/>
      <c r="B22" s="40" t="s">
        <v>22</v>
      </c>
      <c r="C22" s="30"/>
      <c r="D22" s="30"/>
      <c r="E22" s="30"/>
      <c r="F22" s="30"/>
      <c r="G22" s="30"/>
      <c r="H22" s="30"/>
      <c r="I22" s="30"/>
      <c r="J22" s="30"/>
      <c r="K22" s="31"/>
      <c r="L22" s="32"/>
      <c r="M22" s="44"/>
      <c r="N22" s="32"/>
      <c r="O22" s="32"/>
      <c r="P22" s="32"/>
      <c r="Q22" s="32"/>
      <c r="R22" s="32"/>
      <c r="S22" s="32"/>
      <c r="T22" s="32"/>
      <c r="U22" s="32"/>
      <c r="V22" s="32"/>
      <c r="W22" s="32"/>
      <c r="X22" s="32"/>
      <c r="Y22" s="32"/>
      <c r="Z22" s="32"/>
    </row>
    <row r="23" ht="15.75" customHeight="1">
      <c r="A23" s="32"/>
      <c r="B23" s="42"/>
      <c r="C23" s="32"/>
      <c r="D23" s="32"/>
      <c r="E23" s="32"/>
      <c r="F23" s="32"/>
      <c r="G23" s="32"/>
      <c r="H23" s="32"/>
      <c r="I23" s="32"/>
      <c r="J23" s="32"/>
      <c r="K23" s="32"/>
      <c r="L23" s="32"/>
      <c r="M23" s="44"/>
      <c r="N23" s="32"/>
      <c r="O23" s="32"/>
      <c r="P23" s="32"/>
      <c r="Q23" s="32"/>
      <c r="R23" s="32"/>
      <c r="S23" s="32"/>
      <c r="T23" s="32"/>
      <c r="U23" s="32"/>
      <c r="V23" s="32"/>
      <c r="W23" s="32"/>
      <c r="X23" s="32"/>
      <c r="Y23" s="32"/>
      <c r="Z23" s="32"/>
    </row>
    <row r="24" ht="30.0" customHeight="1">
      <c r="A24" s="32"/>
      <c r="B24" s="40" t="s">
        <v>23</v>
      </c>
      <c r="C24" s="30"/>
      <c r="D24" s="30"/>
      <c r="E24" s="30"/>
      <c r="F24" s="30"/>
      <c r="G24" s="30"/>
      <c r="H24" s="30"/>
      <c r="I24" s="30"/>
      <c r="J24" s="30"/>
      <c r="K24" s="31"/>
      <c r="L24" s="32"/>
      <c r="M24" s="45"/>
      <c r="N24" s="32"/>
      <c r="O24" s="32"/>
      <c r="P24" s="32"/>
      <c r="Q24" s="32"/>
      <c r="R24" s="32"/>
      <c r="S24" s="32"/>
      <c r="T24" s="32"/>
      <c r="U24" s="32"/>
      <c r="V24" s="32"/>
      <c r="W24" s="32"/>
      <c r="X24" s="32"/>
      <c r="Y24" s="32"/>
      <c r="Z24" s="32"/>
    </row>
    <row r="25" ht="15.75" customHeight="1">
      <c r="A25" s="32"/>
      <c r="B25" s="42"/>
      <c r="C25" s="32"/>
      <c r="D25" s="32"/>
      <c r="E25" s="32"/>
      <c r="F25" s="32"/>
      <c r="G25" s="32"/>
      <c r="H25" s="32"/>
      <c r="I25" s="32"/>
      <c r="J25" s="32"/>
      <c r="K25" s="32"/>
      <c r="L25" s="32"/>
      <c r="M25" s="32"/>
      <c r="N25" s="32"/>
      <c r="O25" s="32"/>
      <c r="P25" s="32"/>
      <c r="Q25" s="32"/>
      <c r="R25" s="32"/>
      <c r="S25" s="32"/>
      <c r="T25" s="32"/>
      <c r="U25" s="32"/>
      <c r="V25" s="32"/>
      <c r="W25" s="32"/>
      <c r="X25" s="32"/>
      <c r="Y25" s="32"/>
      <c r="Z25" s="32"/>
    </row>
    <row r="26" ht="15.75" customHeight="1">
      <c r="A26" s="32"/>
      <c r="B26" s="37" t="s">
        <v>24</v>
      </c>
      <c r="C26" s="46"/>
      <c r="D26" s="46"/>
      <c r="E26" s="46"/>
      <c r="F26" s="46"/>
      <c r="G26" s="46"/>
      <c r="H26" s="46"/>
      <c r="I26" s="46"/>
      <c r="J26" s="46"/>
      <c r="K26" s="46"/>
      <c r="L26" s="32"/>
      <c r="M26" s="32"/>
      <c r="N26" s="32"/>
      <c r="O26" s="32"/>
      <c r="P26" s="32"/>
      <c r="Q26" s="32"/>
      <c r="R26" s="32"/>
      <c r="S26" s="32"/>
      <c r="T26" s="32"/>
      <c r="U26" s="32"/>
      <c r="V26" s="32"/>
      <c r="W26" s="32"/>
      <c r="X26" s="32"/>
      <c r="Y26" s="32"/>
      <c r="Z26" s="32"/>
    </row>
    <row r="27" ht="31.5" customHeight="1">
      <c r="A27" s="32"/>
      <c r="B27" s="40" t="s">
        <v>25</v>
      </c>
      <c r="C27" s="30"/>
      <c r="D27" s="30"/>
      <c r="E27" s="30"/>
      <c r="F27" s="30"/>
      <c r="G27" s="30"/>
      <c r="H27" s="30"/>
      <c r="I27" s="30"/>
      <c r="J27" s="30"/>
      <c r="K27" s="31"/>
      <c r="L27" s="32"/>
      <c r="M27" s="41"/>
      <c r="N27" s="32"/>
      <c r="O27" s="32"/>
      <c r="P27" s="32"/>
      <c r="Q27" s="32"/>
      <c r="R27" s="32"/>
      <c r="S27" s="32"/>
      <c r="T27" s="32"/>
      <c r="U27" s="32"/>
      <c r="V27" s="32"/>
      <c r="W27" s="32"/>
      <c r="X27" s="32"/>
      <c r="Y27" s="32"/>
      <c r="Z27" s="32"/>
    </row>
    <row r="28" ht="15.75" customHeight="1">
      <c r="A28" s="32"/>
      <c r="B28" s="42"/>
      <c r="C28" s="32"/>
      <c r="D28" s="32"/>
      <c r="E28" s="32"/>
      <c r="F28" s="32"/>
      <c r="G28" s="32"/>
      <c r="H28" s="32"/>
      <c r="I28" s="32"/>
      <c r="J28" s="32"/>
      <c r="K28" s="32"/>
      <c r="L28" s="32"/>
      <c r="M28" s="44"/>
      <c r="N28" s="32"/>
      <c r="O28" s="32"/>
      <c r="P28" s="32"/>
      <c r="Q28" s="32"/>
      <c r="R28" s="32"/>
      <c r="S28" s="32"/>
      <c r="T28" s="32"/>
      <c r="U28" s="32"/>
      <c r="V28" s="32"/>
      <c r="W28" s="32"/>
      <c r="X28" s="32"/>
      <c r="Y28" s="32"/>
      <c r="Z28" s="32"/>
    </row>
    <row r="29" ht="15.75" customHeight="1">
      <c r="A29" s="32"/>
      <c r="B29" s="40" t="s">
        <v>26</v>
      </c>
      <c r="C29" s="30"/>
      <c r="D29" s="30"/>
      <c r="E29" s="30"/>
      <c r="F29" s="30"/>
      <c r="G29" s="30"/>
      <c r="H29" s="30"/>
      <c r="I29" s="30"/>
      <c r="J29" s="30"/>
      <c r="K29" s="31"/>
      <c r="L29" s="32"/>
      <c r="M29" s="44"/>
      <c r="N29" s="32"/>
      <c r="O29" s="32"/>
      <c r="P29" s="32"/>
      <c r="Q29" s="32"/>
      <c r="R29" s="32"/>
      <c r="S29" s="32"/>
      <c r="T29" s="32"/>
      <c r="U29" s="32"/>
      <c r="V29" s="32"/>
      <c r="W29" s="32"/>
      <c r="X29" s="32"/>
      <c r="Y29" s="32"/>
      <c r="Z29" s="32"/>
    </row>
    <row r="30" ht="18.75" customHeight="1">
      <c r="A30" s="32"/>
      <c r="B30" s="47"/>
      <c r="C30" s="47"/>
      <c r="D30" s="47"/>
      <c r="E30" s="47"/>
      <c r="F30" s="47"/>
      <c r="G30" s="47"/>
      <c r="H30" s="47"/>
      <c r="I30" s="47"/>
      <c r="J30" s="47"/>
      <c r="K30" s="47"/>
      <c r="L30" s="32"/>
      <c r="M30" s="45"/>
      <c r="N30" s="32"/>
      <c r="O30" s="32"/>
      <c r="P30" s="32"/>
      <c r="Q30" s="32"/>
      <c r="R30" s="32"/>
      <c r="S30" s="32"/>
      <c r="T30" s="32"/>
      <c r="U30" s="32"/>
      <c r="V30" s="32"/>
      <c r="W30" s="32"/>
      <c r="X30" s="32"/>
      <c r="Y30" s="32"/>
      <c r="Z30" s="32"/>
    </row>
    <row r="31" ht="15.75" customHeight="1">
      <c r="A31" s="32"/>
      <c r="B31" s="37" t="s">
        <v>27</v>
      </c>
      <c r="C31" s="46"/>
      <c r="D31" s="46"/>
      <c r="E31" s="46"/>
      <c r="F31" s="46"/>
      <c r="G31" s="46"/>
      <c r="H31" s="46"/>
      <c r="I31" s="46"/>
      <c r="J31" s="46"/>
      <c r="K31" s="46"/>
      <c r="L31" s="32"/>
      <c r="M31" s="32"/>
      <c r="N31" s="32"/>
      <c r="O31" s="32"/>
      <c r="P31" s="32"/>
      <c r="Q31" s="32"/>
      <c r="R31" s="32"/>
      <c r="S31" s="32"/>
      <c r="T31" s="32"/>
      <c r="U31" s="32"/>
      <c r="V31" s="32"/>
      <c r="W31" s="32"/>
      <c r="X31" s="32"/>
      <c r="Y31" s="32"/>
      <c r="Z31" s="32"/>
    </row>
    <row r="32" ht="31.5" customHeight="1">
      <c r="A32" s="32"/>
      <c r="B32" s="40" t="s">
        <v>28</v>
      </c>
      <c r="C32" s="30"/>
      <c r="D32" s="30"/>
      <c r="E32" s="30"/>
      <c r="F32" s="30"/>
      <c r="G32" s="30"/>
      <c r="H32" s="30"/>
      <c r="I32" s="30"/>
      <c r="J32" s="30"/>
      <c r="K32" s="31"/>
      <c r="L32" s="32"/>
      <c r="M32" s="41"/>
      <c r="N32" s="32"/>
      <c r="O32" s="32"/>
      <c r="P32" s="32"/>
      <c r="Q32" s="32"/>
      <c r="R32" s="32"/>
      <c r="S32" s="32"/>
      <c r="T32" s="32"/>
      <c r="U32" s="32"/>
      <c r="V32" s="32"/>
      <c r="W32" s="32"/>
      <c r="X32" s="32"/>
      <c r="Y32" s="32"/>
      <c r="Z32" s="32"/>
    </row>
    <row r="33" ht="15.75" customHeight="1">
      <c r="A33" s="32"/>
      <c r="B33" s="32"/>
      <c r="C33" s="32"/>
      <c r="D33" s="32"/>
      <c r="E33" s="32"/>
      <c r="F33" s="32"/>
      <c r="G33" s="32"/>
      <c r="H33" s="32"/>
      <c r="I33" s="32"/>
      <c r="J33" s="32"/>
      <c r="K33" s="32"/>
      <c r="L33" s="32"/>
      <c r="M33" s="45"/>
      <c r="N33" s="32"/>
      <c r="O33" s="32"/>
      <c r="P33" s="32"/>
      <c r="Q33" s="32"/>
      <c r="R33" s="32"/>
      <c r="S33" s="32"/>
      <c r="T33" s="32"/>
      <c r="U33" s="32"/>
      <c r="V33" s="32"/>
      <c r="W33" s="32"/>
      <c r="X33" s="32"/>
      <c r="Y33" s="32"/>
      <c r="Z33" s="32"/>
    </row>
    <row r="34" ht="15.75" customHeight="1">
      <c r="A34" s="32"/>
      <c r="B34" s="48" t="s">
        <v>29</v>
      </c>
      <c r="C34" s="30"/>
      <c r="D34" s="30"/>
      <c r="E34" s="30"/>
      <c r="F34" s="30"/>
      <c r="G34" s="30"/>
      <c r="H34" s="30"/>
      <c r="I34" s="30"/>
      <c r="J34" s="30"/>
      <c r="K34" s="31"/>
      <c r="L34" s="32"/>
      <c r="M34" s="32"/>
      <c r="N34" s="32"/>
      <c r="O34" s="32"/>
      <c r="P34" s="32"/>
      <c r="Q34" s="32"/>
      <c r="R34" s="32"/>
      <c r="S34" s="32"/>
      <c r="T34" s="32"/>
      <c r="U34" s="32"/>
      <c r="V34" s="32"/>
      <c r="W34" s="32"/>
      <c r="X34" s="32"/>
      <c r="Y34" s="32"/>
      <c r="Z34" s="32"/>
    </row>
    <row r="35" ht="15.75" customHeight="1">
      <c r="A35" s="32"/>
      <c r="B35" s="32" t="s">
        <v>30</v>
      </c>
      <c r="C35" s="32"/>
      <c r="D35" s="32"/>
      <c r="E35" s="32"/>
      <c r="F35" s="32"/>
      <c r="G35" s="32"/>
      <c r="H35" s="32"/>
      <c r="I35" s="32"/>
      <c r="J35" s="32"/>
      <c r="K35" s="32"/>
      <c r="L35" s="32"/>
      <c r="M35" s="32"/>
      <c r="N35" s="32"/>
      <c r="O35" s="32"/>
      <c r="P35" s="32"/>
      <c r="Q35" s="32"/>
      <c r="R35" s="32"/>
      <c r="S35" s="32"/>
      <c r="T35" s="32"/>
      <c r="U35" s="32"/>
      <c r="V35" s="32"/>
      <c r="W35" s="32"/>
      <c r="X35" s="32"/>
      <c r="Y35" s="32"/>
      <c r="Z35" s="32"/>
    </row>
    <row r="36" ht="15.75" customHeight="1">
      <c r="A36" s="32"/>
      <c r="B36" s="32" t="s">
        <v>31</v>
      </c>
      <c r="C36" s="32"/>
      <c r="D36" s="32"/>
      <c r="E36" s="32"/>
      <c r="F36" s="32"/>
      <c r="G36" s="32"/>
      <c r="H36" s="32"/>
      <c r="I36" s="32"/>
      <c r="J36" s="32"/>
      <c r="K36" s="32"/>
      <c r="L36" s="32"/>
      <c r="M36" s="32"/>
      <c r="N36" s="32"/>
      <c r="O36" s="32"/>
      <c r="P36" s="32"/>
      <c r="Q36" s="32"/>
      <c r="R36" s="32"/>
      <c r="S36" s="32"/>
      <c r="T36" s="32"/>
      <c r="U36" s="32"/>
      <c r="V36" s="32"/>
      <c r="W36" s="32"/>
      <c r="X36" s="32"/>
      <c r="Y36" s="32"/>
      <c r="Z36" s="32"/>
    </row>
    <row r="37" ht="15.75" customHeight="1">
      <c r="A37" s="32"/>
      <c r="B37" s="32" t="s">
        <v>32</v>
      </c>
      <c r="C37" s="32"/>
      <c r="D37" s="32"/>
      <c r="E37" s="32"/>
      <c r="F37" s="32"/>
      <c r="G37" s="32"/>
      <c r="H37" s="32"/>
      <c r="I37" s="32"/>
      <c r="J37" s="32"/>
      <c r="K37" s="32"/>
      <c r="L37" s="32"/>
      <c r="M37" s="32"/>
      <c r="N37" s="32"/>
      <c r="O37" s="32"/>
      <c r="P37" s="32"/>
      <c r="Q37" s="32"/>
      <c r="R37" s="32"/>
      <c r="S37" s="32"/>
      <c r="T37" s="32"/>
      <c r="U37" s="32"/>
      <c r="V37" s="32"/>
      <c r="W37" s="32"/>
      <c r="X37" s="32"/>
      <c r="Y37" s="32"/>
      <c r="Z37" s="32"/>
    </row>
    <row r="38" ht="15.75" customHeight="1">
      <c r="A38" s="32"/>
      <c r="B38" s="32" t="s">
        <v>33</v>
      </c>
      <c r="C38" s="32"/>
      <c r="D38" s="32"/>
      <c r="E38" s="32"/>
      <c r="F38" s="32"/>
      <c r="G38" s="32"/>
      <c r="H38" s="32"/>
      <c r="I38" s="32"/>
      <c r="J38" s="32"/>
      <c r="K38" s="32"/>
      <c r="L38" s="32"/>
      <c r="M38" s="32"/>
      <c r="N38" s="32"/>
      <c r="O38" s="32"/>
      <c r="P38" s="32"/>
      <c r="Q38" s="32"/>
      <c r="R38" s="32"/>
      <c r="S38" s="32"/>
      <c r="T38" s="32"/>
      <c r="U38" s="32"/>
      <c r="V38" s="32"/>
      <c r="W38" s="32"/>
      <c r="X38" s="32"/>
      <c r="Y38" s="32"/>
      <c r="Z38" s="32"/>
    </row>
    <row r="39" ht="15.75" customHeight="1">
      <c r="A39" s="32"/>
      <c r="B39" s="32" t="s">
        <v>34</v>
      </c>
      <c r="C39" s="32"/>
      <c r="D39" s="32"/>
      <c r="E39" s="32"/>
      <c r="F39" s="32"/>
      <c r="G39" s="32"/>
      <c r="H39" s="32"/>
      <c r="I39" s="32"/>
      <c r="J39" s="32"/>
      <c r="K39" s="32"/>
      <c r="L39" s="32"/>
      <c r="M39" s="32"/>
      <c r="N39" s="32"/>
      <c r="O39" s="32"/>
      <c r="P39" s="32"/>
      <c r="Q39" s="32"/>
      <c r="R39" s="32"/>
      <c r="S39" s="32"/>
      <c r="T39" s="32"/>
      <c r="U39" s="32"/>
      <c r="V39" s="32"/>
      <c r="W39" s="32"/>
      <c r="X39" s="32"/>
      <c r="Y39" s="32"/>
      <c r="Z39" s="32"/>
    </row>
    <row r="40" ht="15.75" customHeight="1">
      <c r="A40" s="32"/>
      <c r="B40" s="32" t="s">
        <v>35</v>
      </c>
      <c r="C40" s="32"/>
      <c r="D40" s="32"/>
      <c r="E40" s="32"/>
      <c r="F40" s="32"/>
      <c r="G40" s="32"/>
      <c r="H40" s="32"/>
      <c r="I40" s="32"/>
      <c r="J40" s="32"/>
      <c r="K40" s="32"/>
      <c r="L40" s="32"/>
      <c r="M40" s="32"/>
      <c r="N40" s="32"/>
      <c r="O40" s="32"/>
      <c r="P40" s="32"/>
      <c r="Q40" s="32"/>
      <c r="R40" s="32"/>
      <c r="S40" s="32"/>
      <c r="T40" s="32"/>
      <c r="U40" s="32"/>
      <c r="V40" s="32"/>
      <c r="W40" s="32"/>
      <c r="X40" s="32"/>
      <c r="Y40" s="32"/>
      <c r="Z40" s="32"/>
    </row>
    <row r="41" ht="15.75" customHeight="1">
      <c r="A41" s="32"/>
      <c r="B41" s="32" t="s">
        <v>36</v>
      </c>
      <c r="C41" s="32"/>
      <c r="D41" s="32"/>
      <c r="E41" s="32"/>
      <c r="F41" s="32"/>
      <c r="G41" s="32"/>
      <c r="H41" s="32"/>
      <c r="I41" s="32"/>
      <c r="J41" s="32"/>
      <c r="K41" s="32"/>
      <c r="L41" s="32"/>
      <c r="M41" s="32"/>
      <c r="N41" s="32"/>
      <c r="O41" s="32"/>
      <c r="P41" s="32"/>
      <c r="Q41" s="32"/>
      <c r="R41" s="32"/>
      <c r="S41" s="32"/>
      <c r="T41" s="32"/>
      <c r="U41" s="32"/>
      <c r="V41" s="32"/>
      <c r="W41" s="32"/>
      <c r="X41" s="32"/>
      <c r="Y41" s="32"/>
      <c r="Z41" s="32"/>
    </row>
    <row r="42" ht="15.75" customHeight="1">
      <c r="A42" s="32"/>
      <c r="B42" s="32" t="s">
        <v>37</v>
      </c>
      <c r="C42" s="32"/>
      <c r="D42" s="32"/>
      <c r="E42" s="32"/>
      <c r="F42" s="32"/>
      <c r="G42" s="32"/>
      <c r="H42" s="32"/>
      <c r="I42" s="32"/>
      <c r="J42" s="32"/>
      <c r="K42" s="32"/>
      <c r="L42" s="32"/>
      <c r="M42" s="32"/>
      <c r="N42" s="32"/>
      <c r="O42" s="32"/>
      <c r="P42" s="32"/>
      <c r="Q42" s="32"/>
      <c r="R42" s="32"/>
      <c r="S42" s="32"/>
      <c r="T42" s="32"/>
      <c r="U42" s="32"/>
      <c r="V42" s="32"/>
      <c r="W42" s="32"/>
      <c r="X42" s="32"/>
      <c r="Y42" s="32"/>
      <c r="Z42" s="32"/>
    </row>
    <row r="43" ht="15.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ht="15.75" customHeight="1">
      <c r="A44" s="32"/>
      <c r="B44" s="48" t="s">
        <v>38</v>
      </c>
      <c r="C44" s="30"/>
      <c r="D44" s="30"/>
      <c r="E44" s="30"/>
      <c r="F44" s="30"/>
      <c r="G44" s="30"/>
      <c r="H44" s="30"/>
      <c r="I44" s="30"/>
      <c r="J44" s="30"/>
      <c r="K44" s="31"/>
      <c r="L44" s="32"/>
      <c r="M44" s="32"/>
      <c r="N44" s="32"/>
      <c r="O44" s="32"/>
      <c r="P44" s="32"/>
      <c r="Q44" s="32"/>
      <c r="R44" s="32"/>
      <c r="S44" s="32"/>
      <c r="T44" s="32"/>
      <c r="U44" s="32"/>
      <c r="V44" s="32"/>
      <c r="W44" s="32"/>
      <c r="X44" s="32"/>
      <c r="Y44" s="32"/>
      <c r="Z44" s="32"/>
    </row>
    <row r="45" ht="15.75" customHeight="1">
      <c r="A45" s="32"/>
      <c r="B45" s="32" t="s">
        <v>39</v>
      </c>
      <c r="C45" s="32"/>
      <c r="D45" s="32"/>
      <c r="E45" s="32"/>
      <c r="F45" s="32"/>
      <c r="G45" s="32"/>
      <c r="H45" s="32"/>
      <c r="I45" s="32"/>
      <c r="J45" s="32"/>
      <c r="K45" s="32"/>
      <c r="L45" s="32"/>
      <c r="M45" s="32"/>
      <c r="N45" s="32"/>
      <c r="O45" s="32"/>
      <c r="P45" s="32"/>
      <c r="Q45" s="32"/>
      <c r="R45" s="32"/>
      <c r="S45" s="32"/>
      <c r="T45" s="32"/>
      <c r="U45" s="32"/>
      <c r="V45" s="32"/>
      <c r="W45" s="32"/>
      <c r="X45" s="32"/>
      <c r="Y45" s="32"/>
      <c r="Z45" s="32"/>
    </row>
    <row r="46" ht="15.75" customHeight="1">
      <c r="A46" s="32"/>
      <c r="B46" s="32" t="s">
        <v>40</v>
      </c>
      <c r="C46" s="32"/>
      <c r="D46" s="32"/>
      <c r="E46" s="32"/>
      <c r="F46" s="32"/>
      <c r="G46" s="32"/>
      <c r="H46" s="32"/>
      <c r="I46" s="32"/>
      <c r="J46" s="32"/>
      <c r="K46" s="32"/>
      <c r="L46" s="32"/>
      <c r="M46" s="32"/>
      <c r="N46" s="32"/>
      <c r="O46" s="32"/>
      <c r="P46" s="32"/>
      <c r="Q46" s="32"/>
      <c r="R46" s="32"/>
      <c r="S46" s="32"/>
      <c r="T46" s="32"/>
      <c r="U46" s="32"/>
      <c r="V46" s="32"/>
      <c r="W46" s="32"/>
      <c r="X46" s="32"/>
      <c r="Y46" s="32"/>
      <c r="Z46" s="32"/>
    </row>
    <row r="47" ht="15.75" customHeight="1">
      <c r="A47" s="32"/>
      <c r="B47" s="32" t="s">
        <v>41</v>
      </c>
      <c r="C47" s="32"/>
      <c r="D47" s="32"/>
      <c r="E47" s="32"/>
      <c r="F47" s="32"/>
      <c r="G47" s="32"/>
      <c r="H47" s="32"/>
      <c r="I47" s="32"/>
      <c r="J47" s="32"/>
      <c r="K47" s="32"/>
      <c r="L47" s="32"/>
      <c r="M47" s="32"/>
      <c r="N47" s="32"/>
      <c r="O47" s="32"/>
      <c r="P47" s="32"/>
      <c r="Q47" s="32"/>
      <c r="R47" s="32"/>
      <c r="S47" s="32"/>
      <c r="T47" s="32"/>
      <c r="U47" s="32"/>
      <c r="V47" s="32"/>
      <c r="W47" s="32"/>
      <c r="X47" s="32"/>
      <c r="Y47" s="32"/>
      <c r="Z47" s="32"/>
    </row>
    <row r="48" ht="15.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ht="15.75" customHeight="1">
      <c r="A49" s="32"/>
      <c r="B49" s="48" t="s">
        <v>42</v>
      </c>
      <c r="C49" s="30"/>
      <c r="D49" s="30"/>
      <c r="E49" s="30"/>
      <c r="F49" s="30"/>
      <c r="G49" s="30"/>
      <c r="H49" s="30"/>
      <c r="I49" s="30"/>
      <c r="J49" s="30"/>
      <c r="K49" s="31"/>
      <c r="L49" s="32"/>
      <c r="M49" s="32"/>
      <c r="N49" s="32"/>
      <c r="O49" s="32"/>
      <c r="P49" s="32"/>
      <c r="Q49" s="32"/>
      <c r="R49" s="32"/>
      <c r="S49" s="32"/>
      <c r="T49" s="32"/>
      <c r="U49" s="32"/>
      <c r="V49" s="32"/>
      <c r="W49" s="32"/>
      <c r="X49" s="32"/>
      <c r="Y49" s="32"/>
      <c r="Z49" s="32"/>
    </row>
    <row r="50" ht="15.75" customHeight="1">
      <c r="A50" s="32"/>
      <c r="B50" s="49" t="s">
        <v>43</v>
      </c>
      <c r="C50" s="32"/>
      <c r="D50" s="32"/>
      <c r="E50" s="32"/>
      <c r="F50" s="32"/>
      <c r="G50" s="32"/>
      <c r="H50" s="32"/>
      <c r="I50" s="32"/>
      <c r="J50" s="32"/>
      <c r="K50" s="32"/>
      <c r="L50" s="32"/>
      <c r="M50" s="32"/>
      <c r="N50" s="32"/>
      <c r="O50" s="32"/>
      <c r="P50" s="32"/>
      <c r="Q50" s="32"/>
      <c r="R50" s="32"/>
      <c r="S50" s="32"/>
      <c r="T50" s="32"/>
      <c r="U50" s="32"/>
      <c r="V50" s="32"/>
      <c r="W50" s="32"/>
      <c r="X50" s="32"/>
      <c r="Y50" s="32"/>
      <c r="Z50" s="32"/>
    </row>
    <row r="51" ht="15.75" customHeight="1">
      <c r="A51" s="32"/>
      <c r="B51" s="49" t="s">
        <v>44</v>
      </c>
      <c r="C51" s="32"/>
      <c r="D51" s="32"/>
      <c r="E51" s="32"/>
      <c r="F51" s="32"/>
      <c r="G51" s="32"/>
      <c r="H51" s="32"/>
      <c r="I51" s="32"/>
      <c r="J51" s="32"/>
      <c r="K51" s="32"/>
      <c r="L51" s="32"/>
      <c r="M51" s="32"/>
      <c r="N51" s="32"/>
      <c r="O51" s="32"/>
      <c r="P51" s="32"/>
      <c r="Q51" s="32"/>
      <c r="R51" s="32"/>
      <c r="S51" s="32"/>
      <c r="T51" s="32"/>
      <c r="U51" s="32"/>
      <c r="V51" s="32"/>
      <c r="W51" s="32"/>
      <c r="X51" s="32"/>
      <c r="Y51" s="32"/>
      <c r="Z51" s="32"/>
    </row>
    <row r="52" ht="15.75" customHeight="1">
      <c r="A52" s="32"/>
      <c r="B52" s="49" t="s">
        <v>45</v>
      </c>
      <c r="C52" s="32"/>
      <c r="D52" s="32"/>
      <c r="E52" s="32"/>
      <c r="F52" s="32"/>
      <c r="G52" s="32"/>
      <c r="H52" s="32"/>
      <c r="I52" s="32"/>
      <c r="J52" s="32"/>
      <c r="K52" s="32"/>
      <c r="L52" s="32"/>
      <c r="M52" s="32"/>
      <c r="N52" s="32"/>
      <c r="O52" s="32"/>
      <c r="P52" s="32"/>
      <c r="Q52" s="32"/>
      <c r="R52" s="32"/>
      <c r="S52" s="32"/>
      <c r="T52" s="32"/>
      <c r="U52" s="32"/>
      <c r="V52" s="32"/>
      <c r="W52" s="32"/>
      <c r="X52" s="32"/>
      <c r="Y52" s="32"/>
      <c r="Z52" s="32"/>
    </row>
    <row r="53" ht="15.75" customHeight="1">
      <c r="A53" s="32"/>
      <c r="B53" s="49" t="s">
        <v>46</v>
      </c>
      <c r="C53" s="32"/>
      <c r="D53" s="32"/>
      <c r="E53" s="32"/>
      <c r="F53" s="32"/>
      <c r="G53" s="32"/>
      <c r="H53" s="32"/>
      <c r="I53" s="32"/>
      <c r="J53" s="32"/>
      <c r="K53" s="32"/>
      <c r="L53" s="32"/>
      <c r="M53" s="32"/>
      <c r="N53" s="32"/>
      <c r="O53" s="32"/>
      <c r="P53" s="32"/>
      <c r="Q53" s="32"/>
      <c r="R53" s="32"/>
      <c r="S53" s="32"/>
      <c r="T53" s="32"/>
      <c r="U53" s="32"/>
      <c r="V53" s="32"/>
      <c r="W53" s="32"/>
      <c r="X53" s="32"/>
      <c r="Y53" s="32"/>
      <c r="Z53" s="32"/>
    </row>
    <row r="54" ht="15.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ht="15.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ht="15.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ht="15.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ht="15.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ht="15.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ht="15.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ht="15.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ht="15.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ht="15.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ht="15.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ht="15.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ht="15.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ht="15.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ht="15.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ht="15.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ht="15.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ht="15.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ht="15.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ht="15.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ht="15.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ht="15.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ht="15.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ht="15.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ht="15.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ht="15.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ht="15.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ht="15.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ht="15.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ht="15.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ht="15.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ht="15.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ht="15.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ht="15.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ht="15.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ht="15.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ht="15.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ht="15.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ht="15.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ht="15.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ht="15.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ht="15.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ht="15.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ht="15.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ht="15.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ht="15.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ht="15.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ht="15.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ht="15.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ht="15.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ht="15.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ht="15.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ht="15.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ht="15.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ht="15.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ht="15.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ht="15.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ht="15.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
    <mergeCell ref="M8:M12"/>
    <mergeCell ref="M15:M18"/>
    <mergeCell ref="M20:M24"/>
    <mergeCell ref="M27:M30"/>
    <mergeCell ref="M32:M33"/>
    <mergeCell ref="B2:K2"/>
    <mergeCell ref="B4:K4"/>
    <mergeCell ref="B6:K6"/>
    <mergeCell ref="B8:K8"/>
    <mergeCell ref="B10:K10"/>
    <mergeCell ref="B12:K12"/>
    <mergeCell ref="B15:K15"/>
    <mergeCell ref="B34:K34"/>
    <mergeCell ref="B44:K44"/>
    <mergeCell ref="B49:K49"/>
    <mergeCell ref="B17:K17"/>
    <mergeCell ref="B20:K20"/>
    <mergeCell ref="B22:K22"/>
    <mergeCell ref="B24:K24"/>
    <mergeCell ref="B27:K27"/>
    <mergeCell ref="B29:K29"/>
    <mergeCell ref="B32:K32"/>
  </mergeCells>
  <hyperlinks>
    <hyperlink r:id="rId1" ref="B50"/>
    <hyperlink r:id="rId2" ref="B51"/>
    <hyperlink r:id="rId3" ref="B52"/>
    <hyperlink r:id="rId4" ref="B53"/>
  </hyperlinks>
  <printOptions/>
  <pageMargins bottom="0.75" footer="0.0" header="0.0" left="0.7" right="0.7" top="0.75"/>
  <pageSetup orientation="landscape"/>
  <drawing r:id="rId5"/>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597E3"/>
    <outlinePr summaryBelow="0" summaryRight="0"/>
    <pageSetUpPr/>
  </sheetPr>
  <sheetViews>
    <sheetView showGridLines="0" workbookViewId="0"/>
  </sheetViews>
  <sheetFormatPr customHeight="1" defaultColWidth="12.63" defaultRowHeight="15.0"/>
  <cols>
    <col customWidth="1" min="1" max="2" width="12.5"/>
    <col customWidth="1" min="3" max="3" width="15.5"/>
    <col customWidth="1" min="4" max="4" width="63.88"/>
    <col customWidth="1" min="5" max="5" width="89.88"/>
    <col customWidth="1" min="6" max="6" width="20.5"/>
  </cols>
  <sheetData>
    <row r="1" ht="15.75" customHeight="1">
      <c r="B1" s="50"/>
      <c r="C1" s="50"/>
      <c r="D1" s="50"/>
      <c r="E1" s="50"/>
      <c r="F1" s="50"/>
    </row>
    <row r="2" ht="15.75" customHeight="1">
      <c r="B2" s="51" t="s">
        <v>47</v>
      </c>
      <c r="C2" s="30"/>
      <c r="D2" s="30"/>
      <c r="E2" s="30"/>
      <c r="F2" s="31"/>
    </row>
    <row r="3" ht="1.5" customHeight="1">
      <c r="B3" s="52"/>
      <c r="C3" s="53"/>
      <c r="D3" s="53"/>
      <c r="E3" s="53"/>
      <c r="F3" s="54"/>
    </row>
    <row r="4" ht="15.75" customHeight="1">
      <c r="B4" s="55"/>
      <c r="C4" s="56"/>
      <c r="D4" s="56" t="s">
        <v>48</v>
      </c>
      <c r="E4" s="56" t="s">
        <v>49</v>
      </c>
      <c r="F4" s="57" t="s">
        <v>50</v>
      </c>
    </row>
    <row r="5" ht="244.5" customHeight="1">
      <c r="B5" s="58">
        <v>1.0</v>
      </c>
      <c r="C5" s="59" t="s">
        <v>51</v>
      </c>
      <c r="D5" s="60" t="s">
        <v>52</v>
      </c>
      <c r="E5" s="61" t="s">
        <v>53</v>
      </c>
      <c r="F5" s="62" t="s">
        <v>54</v>
      </c>
    </row>
    <row r="6" ht="147.0" customHeight="1">
      <c r="B6" s="58">
        <v>2.0</v>
      </c>
      <c r="C6" s="59" t="s">
        <v>55</v>
      </c>
      <c r="D6" s="60" t="s">
        <v>56</v>
      </c>
      <c r="E6" s="61" t="s">
        <v>57</v>
      </c>
      <c r="F6" s="63" t="s">
        <v>54</v>
      </c>
    </row>
    <row r="7" ht="264.0" customHeight="1">
      <c r="B7" s="58">
        <v>3.0</v>
      </c>
      <c r="C7" s="59" t="s">
        <v>58</v>
      </c>
      <c r="D7" s="60" t="s">
        <v>59</v>
      </c>
      <c r="E7" s="61" t="s">
        <v>60</v>
      </c>
      <c r="F7" s="63" t="s">
        <v>61</v>
      </c>
    </row>
    <row r="8" ht="159.0" customHeight="1">
      <c r="B8" s="64">
        <v>4.0</v>
      </c>
      <c r="C8" s="65" t="s">
        <v>62</v>
      </c>
      <c r="D8" s="66" t="s">
        <v>63</v>
      </c>
      <c r="E8" s="67" t="s">
        <v>64</v>
      </c>
      <c r="F8" s="68" t="s">
        <v>61</v>
      </c>
    </row>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F2"/>
    <mergeCell ref="B3:F3"/>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DCCEE"/>
    <pageSetUpPr/>
  </sheetPr>
  <sheetViews>
    <sheetView showGridLines="0" workbookViewId="0"/>
  </sheetViews>
  <sheetFormatPr customHeight="1" defaultColWidth="12.63" defaultRowHeight="15.0"/>
  <cols>
    <col customWidth="1" min="1" max="1" width="9.38"/>
    <col customWidth="1" min="2" max="2" width="21.88"/>
    <col customWidth="1" min="3" max="12" width="9.38"/>
    <col customWidth="1" min="13" max="23" width="11.13"/>
  </cols>
  <sheetData>
    <row r="1" ht="12.75" customHeight="1">
      <c r="A1" s="9"/>
      <c r="B1" s="9"/>
      <c r="C1" s="9"/>
      <c r="D1" s="9"/>
      <c r="E1" s="9"/>
      <c r="F1" s="9"/>
      <c r="G1" s="9"/>
      <c r="H1" s="9"/>
      <c r="I1" s="9"/>
      <c r="J1" s="9"/>
      <c r="K1" s="9"/>
      <c r="L1" s="9"/>
      <c r="M1" s="9"/>
      <c r="N1" s="9"/>
      <c r="O1" s="9"/>
      <c r="P1" s="9"/>
      <c r="Q1" s="9"/>
      <c r="R1" s="9"/>
      <c r="S1" s="9"/>
      <c r="T1" s="9"/>
      <c r="U1" s="9"/>
      <c r="V1" s="9"/>
      <c r="W1" s="9"/>
    </row>
    <row r="2" ht="12.75" customHeight="1">
      <c r="A2" s="9"/>
      <c r="B2" s="9"/>
      <c r="C2" s="9"/>
      <c r="D2" s="9"/>
      <c r="E2" s="9"/>
      <c r="F2" s="9"/>
      <c r="G2" s="9"/>
      <c r="H2" s="9"/>
      <c r="I2" s="9"/>
      <c r="J2" s="9"/>
      <c r="K2" s="9"/>
      <c r="L2" s="9"/>
      <c r="M2" s="9"/>
      <c r="N2" s="9"/>
      <c r="O2" s="9"/>
      <c r="P2" s="9"/>
      <c r="Q2" s="9"/>
      <c r="R2" s="9"/>
      <c r="S2" s="9"/>
      <c r="T2" s="9"/>
      <c r="U2" s="9"/>
      <c r="V2" s="9"/>
      <c r="W2" s="9"/>
    </row>
    <row r="3" ht="15.75" customHeight="1">
      <c r="A3" s="9"/>
      <c r="B3" s="10" t="s">
        <v>65</v>
      </c>
      <c r="C3" s="11"/>
      <c r="D3" s="11"/>
      <c r="E3" s="11"/>
      <c r="F3" s="11"/>
      <c r="G3" s="11"/>
      <c r="H3" s="11"/>
      <c r="I3" s="11"/>
      <c r="J3" s="12"/>
      <c r="K3" s="13"/>
      <c r="L3" s="13"/>
      <c r="M3" s="9"/>
      <c r="N3" s="9"/>
      <c r="O3" s="9"/>
      <c r="P3" s="9"/>
      <c r="Q3" s="9"/>
      <c r="R3" s="9"/>
      <c r="S3" s="9"/>
      <c r="T3" s="9"/>
      <c r="U3" s="9"/>
      <c r="V3" s="9"/>
      <c r="W3" s="9"/>
    </row>
    <row r="4">
      <c r="A4" s="9"/>
      <c r="B4" s="69" t="s">
        <v>66</v>
      </c>
      <c r="C4" s="15"/>
      <c r="D4" s="15"/>
      <c r="E4" s="15"/>
      <c r="F4" s="15"/>
      <c r="G4" s="15"/>
      <c r="H4" s="15"/>
      <c r="I4" s="15"/>
      <c r="J4" s="16"/>
      <c r="K4" s="13"/>
      <c r="L4" s="13"/>
      <c r="M4" s="9"/>
      <c r="N4" s="9"/>
      <c r="O4" s="9"/>
      <c r="P4" s="9"/>
      <c r="Q4" s="9"/>
      <c r="R4" s="9"/>
      <c r="S4" s="9"/>
      <c r="T4" s="9"/>
      <c r="U4" s="9"/>
      <c r="V4" s="9"/>
      <c r="W4" s="9"/>
    </row>
    <row r="5" ht="12.75" customHeight="1">
      <c r="A5" s="9"/>
      <c r="B5" s="17"/>
      <c r="C5" s="18"/>
      <c r="D5" s="18"/>
      <c r="E5" s="18"/>
      <c r="F5" s="18"/>
      <c r="G5" s="18"/>
      <c r="H5" s="18"/>
      <c r="I5" s="18"/>
      <c r="J5" s="18"/>
      <c r="K5" s="13"/>
      <c r="L5" s="13"/>
      <c r="M5" s="9"/>
      <c r="N5" s="9"/>
      <c r="O5" s="9"/>
      <c r="P5" s="9"/>
      <c r="Q5" s="9"/>
      <c r="R5" s="9"/>
      <c r="S5" s="9"/>
      <c r="T5" s="9"/>
      <c r="U5" s="9"/>
      <c r="V5" s="9"/>
      <c r="W5" s="9"/>
    </row>
    <row r="6">
      <c r="A6" s="9"/>
      <c r="B6" s="70" t="s">
        <v>67</v>
      </c>
      <c r="C6" s="71">
        <v>2024.0</v>
      </c>
      <c r="D6" s="11"/>
      <c r="E6" s="11"/>
      <c r="F6" s="11"/>
      <c r="G6" s="11"/>
      <c r="H6" s="11"/>
      <c r="I6" s="11"/>
      <c r="J6" s="12"/>
      <c r="K6" s="13"/>
      <c r="L6" s="13"/>
      <c r="M6" s="9"/>
      <c r="N6" s="9"/>
      <c r="O6" s="9"/>
      <c r="P6" s="9"/>
      <c r="Q6" s="9"/>
      <c r="R6" s="9"/>
      <c r="S6" s="9"/>
      <c r="T6" s="9"/>
      <c r="U6" s="9"/>
      <c r="V6" s="9"/>
      <c r="W6" s="9"/>
    </row>
    <row r="7" ht="15.75" customHeight="1">
      <c r="A7" s="9"/>
      <c r="B7" s="72"/>
      <c r="C7" s="73"/>
      <c r="D7" s="73"/>
      <c r="E7" s="73"/>
      <c r="F7" s="73"/>
      <c r="G7" s="73"/>
      <c r="H7" s="73"/>
      <c r="I7" s="73"/>
      <c r="J7" s="73"/>
      <c r="K7" s="13"/>
      <c r="L7" s="13"/>
      <c r="M7" s="9"/>
      <c r="N7" s="9"/>
      <c r="O7" s="9"/>
      <c r="P7" s="9"/>
      <c r="Q7" s="9"/>
      <c r="R7" s="9"/>
      <c r="S7" s="9"/>
      <c r="T7" s="9"/>
      <c r="U7" s="9"/>
      <c r="V7" s="9"/>
      <c r="W7" s="9"/>
    </row>
    <row r="8">
      <c r="A8" s="9"/>
      <c r="B8" s="74" t="s">
        <v>68</v>
      </c>
      <c r="C8" s="75">
        <v>0.03</v>
      </c>
      <c r="D8" s="11"/>
      <c r="E8" s="11"/>
      <c r="F8" s="11"/>
      <c r="G8" s="11"/>
      <c r="H8" s="11"/>
      <c r="I8" s="11"/>
      <c r="J8" s="12"/>
      <c r="K8" s="13"/>
      <c r="L8" s="13"/>
      <c r="M8" s="9"/>
      <c r="N8" s="9"/>
      <c r="O8" s="9"/>
      <c r="P8" s="9"/>
      <c r="Q8" s="9"/>
      <c r="R8" s="9"/>
      <c r="S8" s="9"/>
      <c r="T8" s="9"/>
      <c r="U8" s="9"/>
      <c r="V8" s="9"/>
      <c r="W8" s="9"/>
    </row>
    <row r="9" ht="15.75" customHeight="1">
      <c r="A9" s="9"/>
      <c r="B9" s="76"/>
      <c r="C9" s="27"/>
      <c r="D9" s="27"/>
      <c r="E9" s="27"/>
      <c r="F9" s="27"/>
      <c r="G9" s="27"/>
      <c r="H9" s="27"/>
      <c r="I9" s="27"/>
      <c r="J9" s="27"/>
      <c r="K9" s="13"/>
      <c r="L9" s="13"/>
      <c r="M9" s="9"/>
      <c r="N9" s="9"/>
      <c r="O9" s="9"/>
      <c r="P9" s="9"/>
      <c r="Q9" s="9"/>
      <c r="R9" s="9"/>
      <c r="S9" s="9"/>
      <c r="T9" s="9"/>
      <c r="U9" s="9"/>
      <c r="V9" s="9"/>
      <c r="W9" s="9"/>
    </row>
    <row r="10">
      <c r="A10" s="9"/>
      <c r="B10" s="74" t="s">
        <v>69</v>
      </c>
      <c r="C10" s="77">
        <v>0.15</v>
      </c>
      <c r="D10" s="15"/>
      <c r="E10" s="15"/>
      <c r="F10" s="15"/>
      <c r="G10" s="15"/>
      <c r="H10" s="15"/>
      <c r="I10" s="15"/>
      <c r="J10" s="16"/>
      <c r="K10" s="13"/>
      <c r="L10" s="13"/>
      <c r="M10" s="9"/>
      <c r="N10" s="9"/>
      <c r="O10" s="9"/>
      <c r="P10" s="9"/>
      <c r="Q10" s="9"/>
      <c r="R10" s="9"/>
      <c r="S10" s="9"/>
      <c r="T10" s="9"/>
      <c r="U10" s="9"/>
      <c r="V10" s="9"/>
      <c r="W10" s="9"/>
    </row>
    <row r="11" ht="15.75" customHeight="1">
      <c r="A11" s="9"/>
      <c r="K11" s="13"/>
      <c r="L11" s="13"/>
      <c r="M11" s="9"/>
      <c r="N11" s="9"/>
      <c r="O11" s="9"/>
      <c r="P11" s="9"/>
      <c r="Q11" s="9"/>
      <c r="R11" s="9"/>
      <c r="S11" s="9"/>
      <c r="T11" s="9"/>
      <c r="U11" s="9"/>
      <c r="V11" s="9"/>
      <c r="W11" s="9"/>
    </row>
    <row r="12" ht="12.75" customHeight="1">
      <c r="A12" s="9"/>
      <c r="K12" s="13"/>
      <c r="L12" s="13"/>
      <c r="M12" s="9"/>
      <c r="N12" s="9"/>
      <c r="O12" s="9"/>
      <c r="P12" s="9"/>
      <c r="Q12" s="9"/>
      <c r="R12" s="9"/>
      <c r="S12" s="9"/>
      <c r="T12" s="9"/>
      <c r="U12" s="9"/>
      <c r="V12" s="9"/>
      <c r="W12" s="9"/>
    </row>
    <row r="13" ht="15.75" customHeight="1">
      <c r="A13" s="9"/>
      <c r="K13" s="13"/>
      <c r="L13" s="13"/>
      <c r="M13" s="9"/>
      <c r="N13" s="9"/>
      <c r="O13" s="9"/>
      <c r="P13" s="9"/>
      <c r="Q13" s="9"/>
      <c r="R13" s="9"/>
      <c r="S13" s="9"/>
      <c r="T13" s="9"/>
      <c r="U13" s="9"/>
      <c r="V13" s="9"/>
      <c r="W13" s="9"/>
    </row>
    <row r="14" ht="12.75" customHeight="1">
      <c r="A14" s="9"/>
      <c r="B14" s="13"/>
      <c r="C14" s="13"/>
      <c r="D14" s="13"/>
      <c r="E14" s="13"/>
      <c r="F14" s="13"/>
      <c r="G14" s="13"/>
      <c r="H14" s="13"/>
      <c r="I14" s="13"/>
      <c r="J14" s="13"/>
      <c r="K14" s="13"/>
      <c r="L14" s="13"/>
      <c r="M14" s="9"/>
      <c r="N14" s="9"/>
      <c r="O14" s="9"/>
      <c r="P14" s="9"/>
      <c r="Q14" s="9"/>
      <c r="R14" s="9"/>
      <c r="S14" s="9"/>
      <c r="T14" s="9"/>
      <c r="U14" s="9"/>
      <c r="V14" s="9"/>
      <c r="W14" s="9"/>
    </row>
    <row r="15" ht="12.75" customHeight="1">
      <c r="A15" s="9"/>
      <c r="B15" s="13"/>
      <c r="C15" s="13"/>
      <c r="D15" s="13"/>
      <c r="E15" s="13"/>
      <c r="F15" s="13"/>
      <c r="G15" s="13"/>
      <c r="H15" s="13"/>
      <c r="I15" s="13"/>
      <c r="J15" s="13"/>
      <c r="K15" s="13"/>
      <c r="L15" s="13"/>
      <c r="M15" s="9"/>
      <c r="N15" s="9"/>
      <c r="O15" s="9"/>
      <c r="P15" s="9"/>
      <c r="Q15" s="9"/>
      <c r="R15" s="9"/>
      <c r="S15" s="9"/>
      <c r="T15" s="9"/>
      <c r="U15" s="9"/>
      <c r="V15" s="9"/>
      <c r="W15" s="9"/>
    </row>
    <row r="16" ht="12.75" customHeight="1">
      <c r="A16" s="9"/>
      <c r="B16" s="13"/>
      <c r="C16" s="13"/>
      <c r="D16" s="13"/>
      <c r="E16" s="13"/>
      <c r="F16" s="13"/>
      <c r="G16" s="13"/>
      <c r="H16" s="13"/>
      <c r="I16" s="13"/>
      <c r="J16" s="13"/>
      <c r="K16" s="13"/>
      <c r="L16" s="13"/>
      <c r="M16" s="9"/>
      <c r="N16" s="9"/>
      <c r="O16" s="9"/>
      <c r="P16" s="9"/>
      <c r="Q16" s="9"/>
      <c r="R16" s="9"/>
      <c r="S16" s="9"/>
      <c r="T16" s="9"/>
      <c r="U16" s="9"/>
      <c r="V16" s="9"/>
      <c r="W16" s="9"/>
    </row>
    <row r="17" ht="12.75" customHeight="1">
      <c r="A17" s="9"/>
      <c r="B17" s="13"/>
      <c r="C17" s="13"/>
      <c r="D17" s="13"/>
      <c r="E17" s="13"/>
      <c r="F17" s="13"/>
      <c r="G17" s="13"/>
      <c r="H17" s="13"/>
      <c r="I17" s="13"/>
      <c r="J17" s="13"/>
      <c r="K17" s="13"/>
      <c r="L17" s="13"/>
      <c r="M17" s="9"/>
      <c r="N17" s="9"/>
      <c r="O17" s="9"/>
      <c r="P17" s="9"/>
      <c r="Q17" s="9"/>
      <c r="R17" s="9"/>
      <c r="S17" s="9"/>
      <c r="T17" s="9"/>
      <c r="U17" s="9"/>
      <c r="V17" s="9"/>
      <c r="W17" s="9"/>
    </row>
    <row r="18" ht="12.75" customHeight="1">
      <c r="A18" s="9"/>
      <c r="B18" s="29"/>
      <c r="C18" s="30"/>
      <c r="D18" s="30"/>
      <c r="E18" s="30"/>
      <c r="F18" s="30"/>
      <c r="G18" s="30"/>
      <c r="H18" s="30"/>
      <c r="I18" s="30"/>
      <c r="J18" s="30"/>
      <c r="K18" s="31"/>
      <c r="L18" s="13"/>
      <c r="M18" s="9"/>
      <c r="N18" s="9"/>
      <c r="O18" s="9"/>
      <c r="P18" s="9"/>
      <c r="Q18" s="9"/>
      <c r="R18" s="9"/>
      <c r="S18" s="9"/>
      <c r="T18" s="9"/>
      <c r="U18" s="9"/>
      <c r="V18" s="9"/>
      <c r="W18" s="9"/>
    </row>
    <row r="19" ht="12.75" customHeight="1">
      <c r="A19" s="9"/>
      <c r="B19" s="13"/>
      <c r="C19" s="13"/>
      <c r="D19" s="13"/>
      <c r="E19" s="13"/>
      <c r="F19" s="13"/>
      <c r="G19" s="13"/>
      <c r="H19" s="13"/>
      <c r="I19" s="13"/>
      <c r="J19" s="13"/>
      <c r="K19" s="13"/>
      <c r="L19" s="13"/>
      <c r="M19" s="9"/>
      <c r="N19" s="9"/>
      <c r="O19" s="9"/>
      <c r="P19" s="9"/>
      <c r="Q19" s="9"/>
      <c r="R19" s="9"/>
      <c r="S19" s="9"/>
      <c r="T19" s="9"/>
      <c r="U19" s="9"/>
      <c r="V19" s="9"/>
      <c r="W19" s="9"/>
    </row>
    <row r="20" ht="12.75" customHeight="1">
      <c r="A20" s="9"/>
      <c r="B20" s="9"/>
      <c r="C20" s="9"/>
      <c r="D20" s="9"/>
      <c r="E20" s="9"/>
      <c r="F20" s="9"/>
      <c r="G20" s="9"/>
      <c r="H20" s="9"/>
      <c r="I20" s="9"/>
      <c r="J20" s="9"/>
      <c r="K20" s="9"/>
      <c r="L20" s="9"/>
      <c r="M20" s="9"/>
      <c r="N20" s="9"/>
      <c r="O20" s="9"/>
      <c r="P20" s="9"/>
      <c r="Q20" s="9"/>
      <c r="R20" s="9"/>
      <c r="S20" s="9"/>
      <c r="T20" s="9"/>
      <c r="U20" s="9"/>
      <c r="V20" s="9"/>
      <c r="W20" s="9"/>
    </row>
    <row r="21" ht="12.75" customHeight="1">
      <c r="A21" s="9"/>
      <c r="B21" s="9"/>
      <c r="C21" s="9"/>
      <c r="D21" s="9"/>
      <c r="E21" s="9"/>
      <c r="F21" s="9"/>
      <c r="G21" s="9"/>
      <c r="H21" s="9"/>
      <c r="I21" s="9"/>
      <c r="J21" s="9"/>
      <c r="K21" s="9"/>
      <c r="L21" s="9"/>
      <c r="M21" s="9"/>
      <c r="N21" s="9"/>
      <c r="O21" s="9"/>
      <c r="P21" s="9"/>
      <c r="Q21" s="9"/>
      <c r="R21" s="9"/>
      <c r="S21" s="9"/>
      <c r="T21" s="9"/>
      <c r="U21" s="9"/>
      <c r="V21" s="9"/>
      <c r="W21" s="9"/>
    </row>
    <row r="22" ht="12.75" customHeight="1">
      <c r="A22" s="9"/>
      <c r="B22" s="9"/>
      <c r="C22" s="9"/>
      <c r="D22" s="9"/>
      <c r="E22" s="9"/>
      <c r="F22" s="9"/>
      <c r="G22" s="9"/>
      <c r="H22" s="9"/>
      <c r="I22" s="9"/>
      <c r="J22" s="9"/>
      <c r="K22" s="9"/>
      <c r="L22" s="9"/>
      <c r="M22" s="9"/>
      <c r="N22" s="9"/>
      <c r="O22" s="9"/>
      <c r="P22" s="9"/>
      <c r="Q22" s="9"/>
      <c r="R22" s="9"/>
      <c r="S22" s="9"/>
      <c r="T22" s="9"/>
      <c r="U22" s="9"/>
      <c r="V22" s="9"/>
      <c r="W22" s="9"/>
    </row>
    <row r="23" ht="12.75" customHeight="1">
      <c r="A23" s="9"/>
      <c r="B23" s="9"/>
      <c r="C23" s="9"/>
      <c r="D23" s="9"/>
      <c r="E23" s="9"/>
      <c r="F23" s="9"/>
      <c r="G23" s="9"/>
      <c r="H23" s="9"/>
      <c r="I23" s="9"/>
      <c r="J23" s="9"/>
      <c r="K23" s="9"/>
      <c r="L23" s="9"/>
      <c r="M23" s="9"/>
      <c r="N23" s="9"/>
      <c r="O23" s="9"/>
      <c r="P23" s="9"/>
      <c r="Q23" s="9"/>
      <c r="R23" s="9"/>
      <c r="S23" s="9"/>
      <c r="T23" s="9"/>
      <c r="U23" s="9"/>
      <c r="V23" s="9"/>
      <c r="W23" s="9"/>
    </row>
    <row r="24" ht="12.75" customHeight="1">
      <c r="A24" s="9"/>
      <c r="B24" s="9"/>
      <c r="C24" s="9"/>
      <c r="D24" s="9"/>
      <c r="E24" s="9"/>
      <c r="F24" s="9"/>
      <c r="G24" s="9"/>
      <c r="H24" s="9"/>
      <c r="I24" s="9"/>
      <c r="J24" s="9"/>
      <c r="K24" s="9"/>
      <c r="L24" s="9"/>
      <c r="M24" s="9"/>
      <c r="N24" s="9"/>
      <c r="O24" s="9"/>
      <c r="P24" s="9"/>
      <c r="Q24" s="9"/>
      <c r="R24" s="9"/>
      <c r="S24" s="9"/>
      <c r="T24" s="9"/>
      <c r="U24" s="9"/>
      <c r="V24" s="9"/>
      <c r="W24" s="9"/>
    </row>
    <row r="25" ht="12.75" customHeight="1">
      <c r="A25" s="9"/>
      <c r="B25" s="9"/>
      <c r="C25" s="9"/>
      <c r="D25" s="9"/>
      <c r="E25" s="9"/>
      <c r="F25" s="9"/>
      <c r="G25" s="9"/>
      <c r="H25" s="9"/>
      <c r="I25" s="9"/>
      <c r="J25" s="9"/>
      <c r="K25" s="9"/>
      <c r="L25" s="9"/>
      <c r="M25" s="9"/>
      <c r="N25" s="9"/>
      <c r="O25" s="9"/>
      <c r="P25" s="9"/>
      <c r="Q25" s="9"/>
      <c r="R25" s="9"/>
      <c r="S25" s="9"/>
      <c r="T25" s="9"/>
      <c r="U25" s="9"/>
      <c r="V25" s="9"/>
      <c r="W25" s="9"/>
    </row>
    <row r="26" ht="12.75" customHeight="1">
      <c r="A26" s="9"/>
      <c r="B26" s="9"/>
      <c r="C26" s="9"/>
      <c r="D26" s="9"/>
      <c r="E26" s="9"/>
      <c r="F26" s="9"/>
      <c r="G26" s="9"/>
      <c r="H26" s="9"/>
      <c r="I26" s="9"/>
      <c r="J26" s="9"/>
      <c r="K26" s="9"/>
      <c r="L26" s="9"/>
      <c r="M26" s="9"/>
      <c r="N26" s="9"/>
      <c r="O26" s="9"/>
      <c r="P26" s="9"/>
      <c r="Q26" s="9"/>
      <c r="R26" s="9"/>
      <c r="S26" s="9"/>
      <c r="T26" s="9"/>
      <c r="U26" s="9"/>
      <c r="V26" s="9"/>
      <c r="W26" s="9"/>
    </row>
    <row r="27" ht="12.75" customHeight="1">
      <c r="A27" s="9"/>
      <c r="B27" s="9"/>
      <c r="C27" s="9"/>
      <c r="D27" s="9"/>
      <c r="E27" s="9"/>
      <c r="F27" s="9"/>
      <c r="G27" s="9"/>
      <c r="H27" s="9"/>
      <c r="I27" s="9"/>
      <c r="J27" s="9"/>
      <c r="K27" s="9"/>
      <c r="L27" s="9"/>
      <c r="M27" s="9"/>
      <c r="N27" s="9"/>
      <c r="O27" s="9"/>
      <c r="P27" s="9"/>
      <c r="Q27" s="9"/>
      <c r="R27" s="9"/>
      <c r="S27" s="9"/>
      <c r="T27" s="9"/>
      <c r="U27" s="9"/>
      <c r="V27" s="9"/>
      <c r="W27" s="9"/>
    </row>
    <row r="28" ht="12.75" customHeight="1">
      <c r="A28" s="9"/>
      <c r="B28" s="9"/>
      <c r="C28" s="9"/>
      <c r="D28" s="9"/>
      <c r="E28" s="9"/>
      <c r="F28" s="9"/>
      <c r="G28" s="9"/>
      <c r="H28" s="9"/>
      <c r="I28" s="9"/>
      <c r="J28" s="9"/>
      <c r="K28" s="9"/>
      <c r="L28" s="9"/>
      <c r="M28" s="9"/>
      <c r="N28" s="9"/>
      <c r="O28" s="9"/>
      <c r="P28" s="9"/>
      <c r="Q28" s="9"/>
      <c r="R28" s="9"/>
      <c r="S28" s="9"/>
      <c r="T28" s="9"/>
      <c r="U28" s="9"/>
      <c r="V28" s="9"/>
      <c r="W28" s="9"/>
    </row>
    <row r="29" ht="12.75" customHeight="1">
      <c r="A29" s="9"/>
      <c r="B29" s="9"/>
      <c r="C29" s="9"/>
      <c r="D29" s="9"/>
      <c r="E29" s="9"/>
      <c r="F29" s="9"/>
      <c r="G29" s="9"/>
      <c r="H29" s="9"/>
      <c r="I29" s="9"/>
      <c r="J29" s="9"/>
      <c r="K29" s="9"/>
      <c r="L29" s="9"/>
      <c r="M29" s="9"/>
      <c r="N29" s="9"/>
      <c r="O29" s="9"/>
      <c r="P29" s="9"/>
      <c r="Q29" s="9"/>
      <c r="R29" s="9"/>
      <c r="S29" s="9"/>
      <c r="T29" s="9"/>
      <c r="U29" s="9"/>
      <c r="V29" s="9"/>
      <c r="W29" s="9"/>
    </row>
    <row r="30" ht="12.75" customHeight="1">
      <c r="A30" s="9"/>
      <c r="B30" s="9"/>
      <c r="C30" s="9"/>
      <c r="D30" s="9"/>
      <c r="E30" s="9"/>
      <c r="F30" s="9"/>
      <c r="G30" s="9"/>
      <c r="H30" s="9"/>
      <c r="I30" s="9"/>
      <c r="J30" s="9"/>
      <c r="K30" s="9"/>
      <c r="L30" s="9"/>
      <c r="M30" s="9"/>
      <c r="N30" s="9"/>
      <c r="O30" s="9"/>
      <c r="P30" s="9"/>
      <c r="Q30" s="9"/>
      <c r="R30" s="9"/>
      <c r="S30" s="9"/>
      <c r="T30" s="9"/>
      <c r="U30" s="9"/>
      <c r="V30" s="9"/>
      <c r="W30" s="9"/>
    </row>
    <row r="31" ht="12.75" customHeight="1">
      <c r="A31" s="9"/>
      <c r="B31" s="9"/>
      <c r="C31" s="9"/>
      <c r="D31" s="9"/>
      <c r="E31" s="9"/>
      <c r="F31" s="9"/>
      <c r="G31" s="9"/>
      <c r="H31" s="9"/>
      <c r="I31" s="9"/>
      <c r="J31" s="9"/>
      <c r="K31" s="9"/>
      <c r="L31" s="9"/>
      <c r="M31" s="9"/>
      <c r="N31" s="9"/>
      <c r="O31" s="9"/>
      <c r="P31" s="9"/>
      <c r="Q31" s="9"/>
      <c r="R31" s="9"/>
      <c r="S31" s="9"/>
      <c r="T31" s="9"/>
      <c r="U31" s="9"/>
      <c r="V31" s="9"/>
      <c r="W31" s="9"/>
    </row>
    <row r="32" ht="12.75" customHeight="1">
      <c r="A32" s="9"/>
      <c r="B32" s="9"/>
      <c r="C32" s="9"/>
      <c r="D32" s="9"/>
      <c r="E32" s="9"/>
      <c r="F32" s="9"/>
      <c r="G32" s="9"/>
      <c r="H32" s="9"/>
      <c r="I32" s="9"/>
      <c r="J32" s="9"/>
      <c r="K32" s="9"/>
      <c r="L32" s="9"/>
      <c r="M32" s="9"/>
      <c r="N32" s="9"/>
      <c r="O32" s="9"/>
      <c r="P32" s="9"/>
      <c r="Q32" s="9"/>
      <c r="R32" s="9"/>
      <c r="S32" s="9"/>
      <c r="T32" s="9"/>
      <c r="U32" s="9"/>
      <c r="V32" s="9"/>
      <c r="W32" s="9"/>
    </row>
    <row r="33" ht="12.75" customHeight="1">
      <c r="A33" s="9"/>
      <c r="B33" s="9"/>
      <c r="C33" s="9"/>
      <c r="D33" s="9"/>
      <c r="E33" s="9"/>
      <c r="F33" s="9"/>
      <c r="G33" s="9"/>
      <c r="H33" s="9"/>
      <c r="I33" s="9"/>
      <c r="J33" s="9"/>
      <c r="K33" s="9"/>
      <c r="L33" s="9"/>
      <c r="M33" s="9"/>
      <c r="N33" s="9"/>
      <c r="O33" s="9"/>
      <c r="P33" s="9"/>
      <c r="Q33" s="9"/>
      <c r="R33" s="9"/>
      <c r="S33" s="9"/>
      <c r="T33" s="9"/>
      <c r="U33" s="9"/>
      <c r="V33" s="9"/>
      <c r="W33" s="9"/>
    </row>
    <row r="34" ht="12.75" customHeight="1">
      <c r="A34" s="9"/>
      <c r="B34" s="9"/>
      <c r="C34" s="9"/>
      <c r="D34" s="9"/>
      <c r="E34" s="9"/>
      <c r="F34" s="9"/>
      <c r="G34" s="9"/>
      <c r="H34" s="9"/>
      <c r="I34" s="9"/>
      <c r="J34" s="9"/>
      <c r="K34" s="9"/>
      <c r="L34" s="9"/>
      <c r="M34" s="9"/>
      <c r="N34" s="9"/>
      <c r="O34" s="9"/>
      <c r="P34" s="9"/>
      <c r="Q34" s="9"/>
      <c r="R34" s="9"/>
      <c r="S34" s="9"/>
      <c r="T34" s="9"/>
      <c r="U34" s="9"/>
      <c r="V34" s="9"/>
      <c r="W34" s="9"/>
    </row>
    <row r="35" ht="12.75" customHeight="1">
      <c r="A35" s="9"/>
      <c r="B35" s="9"/>
      <c r="C35" s="9"/>
      <c r="D35" s="9"/>
      <c r="E35" s="9"/>
      <c r="F35" s="9"/>
      <c r="G35" s="9"/>
      <c r="H35" s="9"/>
      <c r="I35" s="9"/>
      <c r="J35" s="9"/>
      <c r="K35" s="9"/>
      <c r="L35" s="9"/>
      <c r="M35" s="9"/>
      <c r="N35" s="9"/>
      <c r="O35" s="9"/>
      <c r="P35" s="9"/>
      <c r="Q35" s="9"/>
      <c r="R35" s="9"/>
      <c r="S35" s="9"/>
      <c r="T35" s="9"/>
      <c r="U35" s="9"/>
      <c r="V35" s="9"/>
      <c r="W35" s="9"/>
    </row>
    <row r="36" ht="12.75" customHeight="1">
      <c r="A36" s="9"/>
      <c r="B36" s="9"/>
      <c r="C36" s="9"/>
      <c r="D36" s="9"/>
      <c r="E36" s="9"/>
      <c r="F36" s="9"/>
      <c r="G36" s="9"/>
      <c r="H36" s="9"/>
      <c r="I36" s="9"/>
      <c r="J36" s="9"/>
      <c r="K36" s="9"/>
      <c r="L36" s="9"/>
      <c r="M36" s="9"/>
      <c r="N36" s="9"/>
      <c r="O36" s="9"/>
      <c r="P36" s="9"/>
      <c r="Q36" s="9"/>
      <c r="R36" s="9"/>
      <c r="S36" s="9"/>
      <c r="T36" s="9"/>
      <c r="U36" s="9"/>
      <c r="V36" s="9"/>
      <c r="W36" s="9"/>
    </row>
    <row r="37" ht="12.75" customHeight="1">
      <c r="A37" s="9"/>
      <c r="B37" s="9"/>
      <c r="C37" s="9"/>
      <c r="D37" s="9"/>
      <c r="E37" s="9"/>
      <c r="F37" s="9"/>
      <c r="G37" s="9"/>
      <c r="H37" s="9"/>
      <c r="I37" s="9"/>
      <c r="J37" s="9"/>
      <c r="K37" s="9"/>
      <c r="L37" s="9"/>
      <c r="M37" s="9"/>
      <c r="N37" s="9"/>
      <c r="O37" s="9"/>
      <c r="P37" s="9"/>
      <c r="Q37" s="9"/>
      <c r="R37" s="9"/>
      <c r="S37" s="9"/>
      <c r="T37" s="9"/>
      <c r="U37" s="9"/>
      <c r="V37" s="9"/>
      <c r="W37" s="9"/>
    </row>
    <row r="38" ht="12.75" customHeight="1">
      <c r="A38" s="9"/>
      <c r="B38" s="9"/>
      <c r="C38" s="9"/>
      <c r="D38" s="9"/>
      <c r="E38" s="9"/>
      <c r="F38" s="9"/>
      <c r="G38" s="9"/>
      <c r="H38" s="9"/>
      <c r="I38" s="9"/>
      <c r="J38" s="9"/>
      <c r="K38" s="9"/>
      <c r="L38" s="9"/>
      <c r="M38" s="9"/>
      <c r="N38" s="9"/>
      <c r="O38" s="9"/>
      <c r="P38" s="9"/>
      <c r="Q38" s="9"/>
      <c r="R38" s="9"/>
      <c r="S38" s="9"/>
      <c r="T38" s="9"/>
      <c r="U38" s="9"/>
      <c r="V38" s="9"/>
      <c r="W38" s="9"/>
    </row>
    <row r="39" ht="12.75" customHeight="1">
      <c r="A39" s="9"/>
      <c r="B39" s="9"/>
      <c r="C39" s="9"/>
      <c r="D39" s="9"/>
      <c r="E39" s="9"/>
      <c r="F39" s="9"/>
      <c r="G39" s="9"/>
      <c r="H39" s="9"/>
      <c r="I39" s="9"/>
      <c r="J39" s="9"/>
      <c r="K39" s="9"/>
      <c r="L39" s="9"/>
      <c r="M39" s="9"/>
      <c r="N39" s="9"/>
      <c r="O39" s="9"/>
      <c r="P39" s="9"/>
      <c r="Q39" s="9"/>
      <c r="R39" s="9"/>
      <c r="S39" s="9"/>
      <c r="T39" s="9"/>
      <c r="U39" s="9"/>
      <c r="V39" s="9"/>
      <c r="W39" s="9"/>
    </row>
    <row r="40" ht="12.75" customHeight="1">
      <c r="A40" s="9"/>
      <c r="B40" s="9"/>
      <c r="C40" s="9"/>
      <c r="D40" s="9"/>
      <c r="E40" s="9"/>
      <c r="F40" s="9"/>
      <c r="G40" s="9"/>
      <c r="H40" s="9"/>
      <c r="I40" s="9"/>
      <c r="J40" s="9"/>
      <c r="K40" s="9"/>
      <c r="L40" s="9"/>
      <c r="M40" s="9"/>
      <c r="N40" s="9"/>
      <c r="O40" s="9"/>
      <c r="P40" s="9"/>
      <c r="Q40" s="9"/>
      <c r="R40" s="9"/>
      <c r="S40" s="9"/>
      <c r="T40" s="9"/>
      <c r="U40" s="9"/>
      <c r="V40" s="9"/>
      <c r="W40" s="9"/>
    </row>
    <row r="41" ht="12.75" customHeight="1">
      <c r="A41" s="9"/>
      <c r="B41" s="9"/>
      <c r="C41" s="9"/>
      <c r="D41" s="9"/>
      <c r="E41" s="9"/>
      <c r="F41" s="9"/>
      <c r="G41" s="9"/>
      <c r="H41" s="9"/>
      <c r="I41" s="9"/>
      <c r="J41" s="9"/>
      <c r="K41" s="9"/>
      <c r="L41" s="9"/>
      <c r="M41" s="9"/>
      <c r="N41" s="9"/>
      <c r="O41" s="9"/>
      <c r="P41" s="9"/>
      <c r="Q41" s="9"/>
      <c r="R41" s="9"/>
      <c r="S41" s="9"/>
      <c r="T41" s="9"/>
      <c r="U41" s="9"/>
      <c r="V41" s="9"/>
      <c r="W41" s="9"/>
    </row>
    <row r="42" ht="12.75" customHeight="1">
      <c r="A42" s="9"/>
      <c r="B42" s="9"/>
      <c r="C42" s="9"/>
      <c r="D42" s="9"/>
      <c r="E42" s="9"/>
      <c r="F42" s="9"/>
      <c r="G42" s="9"/>
      <c r="H42" s="9"/>
      <c r="I42" s="9"/>
      <c r="J42" s="9"/>
      <c r="K42" s="9"/>
      <c r="L42" s="9"/>
      <c r="M42" s="9"/>
      <c r="N42" s="9"/>
      <c r="O42" s="9"/>
      <c r="P42" s="9"/>
      <c r="Q42" s="9"/>
      <c r="R42" s="9"/>
      <c r="S42" s="9"/>
      <c r="T42" s="9"/>
      <c r="U42" s="9"/>
      <c r="V42" s="9"/>
      <c r="W42" s="9"/>
    </row>
    <row r="43" ht="12.75" customHeight="1">
      <c r="A43" s="9"/>
      <c r="B43" s="9"/>
      <c r="C43" s="9"/>
      <c r="D43" s="9"/>
      <c r="E43" s="9"/>
      <c r="F43" s="9"/>
      <c r="G43" s="9"/>
      <c r="H43" s="9"/>
      <c r="I43" s="9"/>
      <c r="J43" s="9"/>
      <c r="K43" s="9"/>
      <c r="L43" s="9"/>
      <c r="M43" s="9"/>
      <c r="N43" s="9"/>
      <c r="O43" s="9"/>
      <c r="P43" s="9"/>
      <c r="Q43" s="9"/>
      <c r="R43" s="9"/>
      <c r="S43" s="9"/>
      <c r="T43" s="9"/>
      <c r="U43" s="9"/>
      <c r="V43" s="9"/>
      <c r="W43" s="9"/>
    </row>
    <row r="44" ht="12.75" customHeight="1">
      <c r="A44" s="9"/>
      <c r="B44" s="9"/>
      <c r="C44" s="9"/>
      <c r="D44" s="9"/>
      <c r="E44" s="9"/>
      <c r="F44" s="9"/>
      <c r="G44" s="9"/>
      <c r="H44" s="9"/>
      <c r="I44" s="9"/>
      <c r="J44" s="9"/>
      <c r="K44" s="9"/>
      <c r="L44" s="9"/>
      <c r="M44" s="9"/>
      <c r="N44" s="9"/>
      <c r="O44" s="9"/>
      <c r="P44" s="9"/>
      <c r="Q44" s="9"/>
      <c r="R44" s="9"/>
      <c r="S44" s="9"/>
      <c r="T44" s="9"/>
      <c r="U44" s="9"/>
      <c r="V44" s="9"/>
      <c r="W44" s="9"/>
    </row>
    <row r="45" ht="12.75" customHeight="1">
      <c r="A45" s="9"/>
      <c r="B45" s="9"/>
      <c r="C45" s="9"/>
      <c r="D45" s="9"/>
      <c r="E45" s="9"/>
      <c r="F45" s="9"/>
      <c r="G45" s="9"/>
      <c r="H45" s="9"/>
      <c r="I45" s="9"/>
      <c r="J45" s="9"/>
      <c r="K45" s="9"/>
      <c r="L45" s="9"/>
      <c r="M45" s="9"/>
      <c r="N45" s="9"/>
      <c r="O45" s="9"/>
      <c r="P45" s="9"/>
      <c r="Q45" s="9"/>
      <c r="R45" s="9"/>
      <c r="S45" s="9"/>
      <c r="T45" s="9"/>
      <c r="U45" s="9"/>
      <c r="V45" s="9"/>
      <c r="W45" s="9"/>
    </row>
    <row r="46" ht="12.75" customHeight="1">
      <c r="A46" s="9"/>
      <c r="B46" s="9"/>
      <c r="C46" s="9"/>
      <c r="D46" s="9"/>
      <c r="E46" s="9"/>
      <c r="F46" s="9"/>
      <c r="G46" s="9"/>
      <c r="H46" s="9"/>
      <c r="I46" s="9"/>
      <c r="J46" s="9"/>
      <c r="K46" s="9"/>
      <c r="L46" s="9"/>
      <c r="M46" s="9"/>
      <c r="N46" s="9"/>
      <c r="O46" s="9"/>
      <c r="P46" s="9"/>
      <c r="Q46" s="9"/>
      <c r="R46" s="9"/>
      <c r="S46" s="9"/>
      <c r="T46" s="9"/>
      <c r="U46" s="9"/>
      <c r="V46" s="9"/>
      <c r="W46" s="9"/>
    </row>
    <row r="47" ht="12.75" customHeight="1">
      <c r="A47" s="9"/>
      <c r="B47" s="9"/>
      <c r="C47" s="9"/>
      <c r="D47" s="9"/>
      <c r="E47" s="9"/>
      <c r="F47" s="9"/>
      <c r="G47" s="9"/>
      <c r="H47" s="9"/>
      <c r="I47" s="9"/>
      <c r="J47" s="9"/>
      <c r="K47" s="9"/>
      <c r="L47" s="9"/>
      <c r="M47" s="9"/>
      <c r="N47" s="9"/>
      <c r="O47" s="9"/>
      <c r="P47" s="9"/>
      <c r="Q47" s="9"/>
      <c r="R47" s="9"/>
      <c r="S47" s="9"/>
      <c r="T47" s="9"/>
      <c r="U47" s="9"/>
      <c r="V47" s="9"/>
      <c r="W47" s="9"/>
    </row>
    <row r="48" ht="12.75" customHeight="1">
      <c r="A48" s="9"/>
      <c r="B48" s="9"/>
      <c r="C48" s="9"/>
      <c r="D48" s="9"/>
      <c r="E48" s="9"/>
      <c r="F48" s="9"/>
      <c r="G48" s="9"/>
      <c r="H48" s="9"/>
      <c r="I48" s="9"/>
      <c r="J48" s="9"/>
      <c r="K48" s="9"/>
      <c r="L48" s="9"/>
      <c r="M48" s="9"/>
      <c r="N48" s="9"/>
      <c r="O48" s="9"/>
      <c r="P48" s="9"/>
      <c r="Q48" s="9"/>
      <c r="R48" s="9"/>
      <c r="S48" s="9"/>
      <c r="T48" s="9"/>
      <c r="U48" s="9"/>
      <c r="V48" s="9"/>
      <c r="W48" s="9"/>
    </row>
    <row r="49" ht="12.75" customHeight="1">
      <c r="A49" s="9"/>
      <c r="B49" s="9"/>
      <c r="C49" s="9"/>
      <c r="D49" s="9"/>
      <c r="E49" s="9"/>
      <c r="F49" s="9"/>
      <c r="G49" s="9"/>
      <c r="H49" s="9"/>
      <c r="I49" s="9"/>
      <c r="J49" s="9"/>
      <c r="K49" s="9"/>
      <c r="L49" s="9"/>
      <c r="M49" s="9"/>
      <c r="N49" s="9"/>
      <c r="O49" s="9"/>
      <c r="P49" s="9"/>
      <c r="Q49" s="9"/>
      <c r="R49" s="9"/>
      <c r="S49" s="9"/>
      <c r="T49" s="9"/>
      <c r="U49" s="9"/>
      <c r="V49" s="9"/>
      <c r="W49" s="9"/>
    </row>
    <row r="50" ht="12.75" customHeight="1">
      <c r="A50" s="9"/>
      <c r="B50" s="9"/>
      <c r="C50" s="9"/>
      <c r="D50" s="9"/>
      <c r="E50" s="9"/>
      <c r="F50" s="9"/>
      <c r="G50" s="9"/>
      <c r="H50" s="9"/>
      <c r="I50" s="9"/>
      <c r="J50" s="9"/>
      <c r="K50" s="9"/>
      <c r="L50" s="9"/>
      <c r="M50" s="9"/>
      <c r="N50" s="9"/>
      <c r="O50" s="9"/>
      <c r="P50" s="9"/>
      <c r="Q50" s="9"/>
      <c r="R50" s="9"/>
      <c r="S50" s="9"/>
      <c r="T50" s="9"/>
      <c r="U50" s="9"/>
      <c r="V50" s="9"/>
      <c r="W50" s="9"/>
    </row>
    <row r="51" ht="12.75" customHeight="1">
      <c r="A51" s="9"/>
      <c r="B51" s="9"/>
      <c r="C51" s="9"/>
      <c r="D51" s="9"/>
      <c r="E51" s="9"/>
      <c r="F51" s="9"/>
      <c r="G51" s="9"/>
      <c r="H51" s="9"/>
      <c r="I51" s="9"/>
      <c r="J51" s="9"/>
      <c r="K51" s="9"/>
      <c r="L51" s="9"/>
      <c r="M51" s="9"/>
      <c r="N51" s="9"/>
      <c r="O51" s="9"/>
      <c r="P51" s="9"/>
      <c r="Q51" s="9"/>
      <c r="R51" s="9"/>
      <c r="S51" s="9"/>
      <c r="T51" s="9"/>
      <c r="U51" s="9"/>
      <c r="V51" s="9"/>
      <c r="W51" s="9"/>
    </row>
    <row r="52" ht="12.75" customHeight="1">
      <c r="A52" s="9"/>
      <c r="B52" s="9"/>
      <c r="C52" s="9"/>
      <c r="D52" s="9"/>
      <c r="E52" s="9"/>
      <c r="F52" s="9"/>
      <c r="G52" s="9"/>
      <c r="H52" s="9"/>
      <c r="I52" s="9"/>
      <c r="J52" s="9"/>
      <c r="K52" s="9"/>
      <c r="L52" s="9"/>
      <c r="M52" s="9"/>
      <c r="N52" s="9"/>
      <c r="O52" s="9"/>
      <c r="P52" s="9"/>
      <c r="Q52" s="9"/>
      <c r="R52" s="9"/>
      <c r="S52" s="9"/>
      <c r="T52" s="9"/>
      <c r="U52" s="9"/>
      <c r="V52" s="9"/>
      <c r="W52" s="9"/>
    </row>
    <row r="53" ht="12.75" customHeight="1">
      <c r="A53" s="9"/>
      <c r="B53" s="9"/>
      <c r="C53" s="9"/>
      <c r="D53" s="9"/>
      <c r="E53" s="9"/>
      <c r="F53" s="9"/>
      <c r="G53" s="9"/>
      <c r="H53" s="9"/>
      <c r="I53" s="9"/>
      <c r="J53" s="9"/>
      <c r="K53" s="9"/>
      <c r="L53" s="9"/>
      <c r="M53" s="9"/>
      <c r="N53" s="9"/>
      <c r="O53" s="9"/>
      <c r="P53" s="9"/>
      <c r="Q53" s="9"/>
      <c r="R53" s="9"/>
      <c r="S53" s="9"/>
      <c r="T53" s="9"/>
      <c r="U53" s="9"/>
      <c r="V53" s="9"/>
      <c r="W53" s="9"/>
    </row>
    <row r="54" ht="12.75" customHeight="1">
      <c r="A54" s="9"/>
      <c r="B54" s="9"/>
      <c r="C54" s="9"/>
      <c r="D54" s="9"/>
      <c r="E54" s="9"/>
      <c r="F54" s="9"/>
      <c r="G54" s="9"/>
      <c r="H54" s="9"/>
      <c r="I54" s="9"/>
      <c r="J54" s="9"/>
      <c r="K54" s="9"/>
      <c r="L54" s="9"/>
      <c r="M54" s="9"/>
      <c r="N54" s="9"/>
      <c r="O54" s="9"/>
      <c r="P54" s="9"/>
      <c r="Q54" s="9"/>
      <c r="R54" s="9"/>
      <c r="S54" s="9"/>
      <c r="T54" s="9"/>
      <c r="U54" s="9"/>
      <c r="V54" s="9"/>
      <c r="W54" s="9"/>
    </row>
    <row r="55" ht="12.75" customHeight="1">
      <c r="A55" s="9"/>
      <c r="B55" s="9"/>
      <c r="C55" s="9"/>
      <c r="D55" s="9"/>
      <c r="E55" s="9"/>
      <c r="F55" s="9"/>
      <c r="G55" s="9"/>
      <c r="H55" s="9"/>
      <c r="I55" s="9"/>
      <c r="J55" s="9"/>
      <c r="K55" s="9"/>
      <c r="L55" s="9"/>
      <c r="M55" s="9"/>
      <c r="N55" s="9"/>
      <c r="O55" s="9"/>
      <c r="P55" s="9"/>
      <c r="Q55" s="9"/>
      <c r="R55" s="9"/>
      <c r="S55" s="9"/>
      <c r="T55" s="9"/>
      <c r="U55" s="9"/>
      <c r="V55" s="9"/>
      <c r="W55" s="9"/>
    </row>
    <row r="56" ht="12.75" customHeight="1">
      <c r="A56" s="9"/>
      <c r="B56" s="9"/>
      <c r="C56" s="9"/>
      <c r="D56" s="9"/>
      <c r="E56" s="9"/>
      <c r="F56" s="9"/>
      <c r="G56" s="9"/>
      <c r="H56" s="9"/>
      <c r="I56" s="9"/>
      <c r="J56" s="9"/>
      <c r="K56" s="9"/>
      <c r="L56" s="9"/>
      <c r="M56" s="9"/>
      <c r="N56" s="9"/>
      <c r="O56" s="9"/>
      <c r="P56" s="9"/>
      <c r="Q56" s="9"/>
      <c r="R56" s="9"/>
      <c r="S56" s="9"/>
      <c r="T56" s="9"/>
      <c r="U56" s="9"/>
      <c r="V56" s="9"/>
      <c r="W56" s="9"/>
    </row>
    <row r="57" ht="12.75" customHeight="1">
      <c r="A57" s="9"/>
      <c r="B57" s="9"/>
      <c r="C57" s="9"/>
      <c r="D57" s="9"/>
      <c r="E57" s="9"/>
      <c r="F57" s="9"/>
      <c r="G57" s="9"/>
      <c r="H57" s="9"/>
      <c r="I57" s="9"/>
      <c r="J57" s="9"/>
      <c r="K57" s="9"/>
      <c r="L57" s="9"/>
      <c r="M57" s="9"/>
      <c r="N57" s="9"/>
      <c r="O57" s="9"/>
      <c r="P57" s="9"/>
      <c r="Q57" s="9"/>
      <c r="R57" s="9"/>
      <c r="S57" s="9"/>
      <c r="T57" s="9"/>
      <c r="U57" s="9"/>
      <c r="V57" s="9"/>
      <c r="W57" s="9"/>
    </row>
    <row r="58" ht="12.75" customHeight="1">
      <c r="A58" s="9"/>
      <c r="B58" s="9"/>
      <c r="C58" s="9"/>
      <c r="D58" s="9"/>
      <c r="E58" s="9"/>
      <c r="F58" s="9"/>
      <c r="G58" s="9"/>
      <c r="H58" s="9"/>
      <c r="I58" s="9"/>
      <c r="J58" s="9"/>
      <c r="K58" s="9"/>
      <c r="L58" s="9"/>
      <c r="M58" s="9"/>
      <c r="N58" s="9"/>
      <c r="O58" s="9"/>
      <c r="P58" s="9"/>
      <c r="Q58" s="9"/>
      <c r="R58" s="9"/>
      <c r="S58" s="9"/>
      <c r="T58" s="9"/>
      <c r="U58" s="9"/>
      <c r="V58" s="9"/>
      <c r="W58" s="9"/>
    </row>
    <row r="59" ht="12.75" customHeight="1">
      <c r="A59" s="9"/>
      <c r="B59" s="9"/>
      <c r="C59" s="9"/>
      <c r="D59" s="9"/>
      <c r="E59" s="9"/>
      <c r="F59" s="9"/>
      <c r="G59" s="9"/>
      <c r="H59" s="9"/>
      <c r="I59" s="9"/>
      <c r="J59" s="9"/>
      <c r="K59" s="9"/>
      <c r="L59" s="9"/>
      <c r="M59" s="9"/>
      <c r="N59" s="9"/>
      <c r="O59" s="9"/>
      <c r="P59" s="9"/>
      <c r="Q59" s="9"/>
      <c r="R59" s="9"/>
      <c r="S59" s="9"/>
      <c r="T59" s="9"/>
      <c r="U59" s="9"/>
      <c r="V59" s="9"/>
      <c r="W59" s="9"/>
    </row>
    <row r="60" ht="12.75" customHeight="1">
      <c r="A60" s="9"/>
      <c r="B60" s="9"/>
      <c r="C60" s="9"/>
      <c r="D60" s="9"/>
      <c r="E60" s="9"/>
      <c r="F60" s="9"/>
      <c r="G60" s="9"/>
      <c r="H60" s="9"/>
      <c r="I60" s="9"/>
      <c r="J60" s="9"/>
      <c r="K60" s="9"/>
      <c r="L60" s="9"/>
      <c r="M60" s="9"/>
      <c r="N60" s="9"/>
      <c r="O60" s="9"/>
      <c r="P60" s="9"/>
      <c r="Q60" s="9"/>
      <c r="R60" s="9"/>
      <c r="S60" s="9"/>
      <c r="T60" s="9"/>
      <c r="U60" s="9"/>
      <c r="V60" s="9"/>
      <c r="W60" s="9"/>
    </row>
    <row r="61" ht="12.75" customHeight="1">
      <c r="A61" s="9"/>
      <c r="B61" s="9"/>
      <c r="C61" s="9"/>
      <c r="D61" s="9"/>
      <c r="E61" s="9"/>
      <c r="F61" s="9"/>
      <c r="G61" s="9"/>
      <c r="H61" s="9"/>
      <c r="I61" s="9"/>
      <c r="J61" s="9"/>
      <c r="K61" s="9"/>
      <c r="L61" s="9"/>
      <c r="M61" s="9"/>
      <c r="N61" s="9"/>
      <c r="O61" s="9"/>
      <c r="P61" s="9"/>
      <c r="Q61" s="9"/>
      <c r="R61" s="9"/>
      <c r="S61" s="9"/>
      <c r="T61" s="9"/>
      <c r="U61" s="9"/>
      <c r="V61" s="9"/>
      <c r="W61" s="9"/>
    </row>
    <row r="62" ht="12.75" customHeight="1">
      <c r="A62" s="9"/>
      <c r="B62" s="9"/>
      <c r="C62" s="9"/>
      <c r="D62" s="9"/>
      <c r="E62" s="9"/>
      <c r="F62" s="9"/>
      <c r="G62" s="9"/>
      <c r="H62" s="9"/>
      <c r="I62" s="9"/>
      <c r="J62" s="9"/>
      <c r="K62" s="9"/>
      <c r="L62" s="9"/>
      <c r="M62" s="9"/>
      <c r="N62" s="9"/>
      <c r="O62" s="9"/>
      <c r="P62" s="9"/>
      <c r="Q62" s="9"/>
      <c r="R62" s="9"/>
      <c r="S62" s="9"/>
      <c r="T62" s="9"/>
      <c r="U62" s="9"/>
      <c r="V62" s="9"/>
      <c r="W62" s="9"/>
    </row>
    <row r="63" ht="12.75" customHeight="1">
      <c r="A63" s="9"/>
      <c r="B63" s="9"/>
      <c r="C63" s="9"/>
      <c r="D63" s="9"/>
      <c r="E63" s="9"/>
      <c r="F63" s="9"/>
      <c r="G63" s="9"/>
      <c r="H63" s="9"/>
      <c r="I63" s="9"/>
      <c r="J63" s="9"/>
      <c r="K63" s="9"/>
      <c r="L63" s="9"/>
      <c r="M63" s="9"/>
      <c r="N63" s="9"/>
      <c r="O63" s="9"/>
      <c r="P63" s="9"/>
      <c r="Q63" s="9"/>
      <c r="R63" s="9"/>
      <c r="S63" s="9"/>
      <c r="T63" s="9"/>
      <c r="U63" s="9"/>
      <c r="V63" s="9"/>
      <c r="W63" s="9"/>
    </row>
    <row r="64" ht="12.75" customHeight="1">
      <c r="A64" s="9"/>
      <c r="B64" s="9"/>
      <c r="C64" s="9"/>
      <c r="D64" s="9"/>
      <c r="E64" s="9"/>
      <c r="F64" s="9"/>
      <c r="G64" s="9"/>
      <c r="H64" s="9"/>
      <c r="I64" s="9"/>
      <c r="J64" s="9"/>
      <c r="K64" s="9"/>
      <c r="L64" s="9"/>
      <c r="M64" s="9"/>
      <c r="N64" s="9"/>
      <c r="O64" s="9"/>
      <c r="P64" s="9"/>
      <c r="Q64" s="9"/>
      <c r="R64" s="9"/>
      <c r="S64" s="9"/>
      <c r="T64" s="9"/>
      <c r="U64" s="9"/>
      <c r="V64" s="9"/>
      <c r="W64" s="9"/>
    </row>
    <row r="65" ht="12.75" customHeight="1">
      <c r="A65" s="9"/>
      <c r="B65" s="9"/>
      <c r="C65" s="9"/>
      <c r="D65" s="9"/>
      <c r="E65" s="9"/>
      <c r="F65" s="9"/>
      <c r="G65" s="9"/>
      <c r="H65" s="9"/>
      <c r="I65" s="9"/>
      <c r="J65" s="9"/>
      <c r="K65" s="9"/>
      <c r="L65" s="9"/>
      <c r="M65" s="9"/>
      <c r="N65" s="9"/>
      <c r="O65" s="9"/>
      <c r="P65" s="9"/>
      <c r="Q65" s="9"/>
      <c r="R65" s="9"/>
      <c r="S65" s="9"/>
      <c r="T65" s="9"/>
      <c r="U65" s="9"/>
      <c r="V65" s="9"/>
      <c r="W65" s="9"/>
    </row>
    <row r="66" ht="12.75" customHeight="1">
      <c r="A66" s="9"/>
      <c r="B66" s="9"/>
      <c r="C66" s="9"/>
      <c r="D66" s="9"/>
      <c r="E66" s="9"/>
      <c r="F66" s="9"/>
      <c r="G66" s="9"/>
      <c r="H66" s="9"/>
      <c r="I66" s="9"/>
      <c r="J66" s="9"/>
      <c r="K66" s="9"/>
      <c r="L66" s="9"/>
      <c r="M66" s="9"/>
      <c r="N66" s="9"/>
      <c r="O66" s="9"/>
      <c r="P66" s="9"/>
      <c r="Q66" s="9"/>
      <c r="R66" s="9"/>
      <c r="S66" s="9"/>
      <c r="T66" s="9"/>
      <c r="U66" s="9"/>
      <c r="V66" s="9"/>
      <c r="W66" s="9"/>
    </row>
    <row r="67" ht="12.75" customHeight="1">
      <c r="A67" s="9"/>
      <c r="B67" s="9"/>
      <c r="C67" s="9"/>
      <c r="D67" s="9"/>
      <c r="E67" s="9"/>
      <c r="F67" s="9"/>
      <c r="G67" s="9"/>
      <c r="H67" s="9"/>
      <c r="I67" s="9"/>
      <c r="J67" s="9"/>
      <c r="K67" s="9"/>
      <c r="L67" s="9"/>
      <c r="M67" s="9"/>
      <c r="N67" s="9"/>
      <c r="O67" s="9"/>
      <c r="P67" s="9"/>
      <c r="Q67" s="9"/>
      <c r="R67" s="9"/>
      <c r="S67" s="9"/>
      <c r="T67" s="9"/>
      <c r="U67" s="9"/>
      <c r="V67" s="9"/>
      <c r="W67" s="9"/>
    </row>
    <row r="68" ht="12.75" customHeight="1">
      <c r="A68" s="9"/>
      <c r="B68" s="9"/>
      <c r="C68" s="9"/>
      <c r="D68" s="9"/>
      <c r="E68" s="9"/>
      <c r="F68" s="9"/>
      <c r="G68" s="9"/>
      <c r="H68" s="9"/>
      <c r="I68" s="9"/>
      <c r="J68" s="9"/>
      <c r="K68" s="9"/>
      <c r="L68" s="9"/>
      <c r="M68" s="9"/>
      <c r="N68" s="9"/>
      <c r="O68" s="9"/>
      <c r="P68" s="9"/>
      <c r="Q68" s="9"/>
      <c r="R68" s="9"/>
      <c r="S68" s="9"/>
      <c r="T68" s="9"/>
      <c r="U68" s="9"/>
      <c r="V68" s="9"/>
      <c r="W68" s="9"/>
    </row>
    <row r="69" ht="12.75" customHeight="1">
      <c r="A69" s="9"/>
      <c r="B69" s="9"/>
      <c r="C69" s="9"/>
      <c r="D69" s="9"/>
      <c r="E69" s="9"/>
      <c r="F69" s="9"/>
      <c r="G69" s="9"/>
      <c r="H69" s="9"/>
      <c r="I69" s="9"/>
      <c r="J69" s="9"/>
      <c r="K69" s="9"/>
      <c r="L69" s="9"/>
      <c r="M69" s="9"/>
      <c r="N69" s="9"/>
      <c r="O69" s="9"/>
      <c r="P69" s="9"/>
      <c r="Q69" s="9"/>
      <c r="R69" s="9"/>
      <c r="S69" s="9"/>
      <c r="T69" s="9"/>
      <c r="U69" s="9"/>
      <c r="V69" s="9"/>
      <c r="W69" s="9"/>
    </row>
    <row r="70" ht="12.75" customHeight="1">
      <c r="A70" s="9"/>
      <c r="B70" s="9"/>
      <c r="C70" s="9"/>
      <c r="D70" s="9"/>
      <c r="E70" s="9"/>
      <c r="F70" s="9"/>
      <c r="G70" s="9"/>
      <c r="H70" s="9"/>
      <c r="I70" s="9"/>
      <c r="J70" s="9"/>
      <c r="K70" s="9"/>
      <c r="L70" s="9"/>
      <c r="M70" s="9"/>
      <c r="N70" s="9"/>
      <c r="O70" s="9"/>
      <c r="P70" s="9"/>
      <c r="Q70" s="9"/>
      <c r="R70" s="9"/>
      <c r="S70" s="9"/>
      <c r="T70" s="9"/>
      <c r="U70" s="9"/>
      <c r="V70" s="9"/>
      <c r="W70" s="9"/>
    </row>
    <row r="71" ht="12.75" customHeight="1">
      <c r="A71" s="9"/>
      <c r="B71" s="9"/>
      <c r="C71" s="9"/>
      <c r="D71" s="9"/>
      <c r="E71" s="9"/>
      <c r="F71" s="9"/>
      <c r="G71" s="9"/>
      <c r="H71" s="9"/>
      <c r="I71" s="9"/>
      <c r="J71" s="9"/>
      <c r="K71" s="9"/>
      <c r="L71" s="9"/>
      <c r="M71" s="9"/>
      <c r="N71" s="9"/>
      <c r="O71" s="9"/>
      <c r="P71" s="9"/>
      <c r="Q71" s="9"/>
      <c r="R71" s="9"/>
      <c r="S71" s="9"/>
      <c r="T71" s="9"/>
      <c r="U71" s="9"/>
      <c r="V71" s="9"/>
      <c r="W71" s="9"/>
    </row>
    <row r="72" ht="12.75" customHeight="1">
      <c r="A72" s="9"/>
      <c r="B72" s="9"/>
      <c r="C72" s="9"/>
      <c r="D72" s="9"/>
      <c r="E72" s="9"/>
      <c r="F72" s="9"/>
      <c r="G72" s="9"/>
      <c r="H72" s="9"/>
      <c r="I72" s="9"/>
      <c r="J72" s="9"/>
      <c r="K72" s="9"/>
      <c r="L72" s="9"/>
      <c r="M72" s="9"/>
      <c r="N72" s="9"/>
      <c r="O72" s="9"/>
      <c r="P72" s="9"/>
      <c r="Q72" s="9"/>
      <c r="R72" s="9"/>
      <c r="S72" s="9"/>
      <c r="T72" s="9"/>
      <c r="U72" s="9"/>
      <c r="V72" s="9"/>
      <c r="W72" s="9"/>
    </row>
    <row r="73" ht="12.75" customHeight="1">
      <c r="A73" s="9"/>
      <c r="B73" s="9"/>
      <c r="C73" s="9"/>
      <c r="D73" s="9"/>
      <c r="E73" s="9"/>
      <c r="F73" s="9"/>
      <c r="G73" s="9"/>
      <c r="H73" s="9"/>
      <c r="I73" s="9"/>
      <c r="J73" s="9"/>
      <c r="K73" s="9"/>
      <c r="L73" s="9"/>
      <c r="M73" s="9"/>
      <c r="N73" s="9"/>
      <c r="O73" s="9"/>
      <c r="P73" s="9"/>
      <c r="Q73" s="9"/>
      <c r="R73" s="9"/>
      <c r="S73" s="9"/>
      <c r="T73" s="9"/>
      <c r="U73" s="9"/>
      <c r="V73" s="9"/>
      <c r="W73" s="9"/>
    </row>
    <row r="74" ht="12.75" customHeight="1">
      <c r="A74" s="9"/>
      <c r="B74" s="9"/>
      <c r="C74" s="9"/>
      <c r="D74" s="9"/>
      <c r="E74" s="9"/>
      <c r="F74" s="9"/>
      <c r="G74" s="9"/>
      <c r="H74" s="9"/>
      <c r="I74" s="9"/>
      <c r="J74" s="9"/>
      <c r="K74" s="9"/>
      <c r="L74" s="9"/>
      <c r="M74" s="9"/>
      <c r="N74" s="9"/>
      <c r="O74" s="9"/>
      <c r="P74" s="9"/>
      <c r="Q74" s="9"/>
      <c r="R74" s="9"/>
      <c r="S74" s="9"/>
      <c r="T74" s="9"/>
      <c r="U74" s="9"/>
      <c r="V74" s="9"/>
      <c r="W74" s="9"/>
    </row>
    <row r="75" ht="12.75" customHeight="1">
      <c r="A75" s="9"/>
      <c r="B75" s="9"/>
      <c r="C75" s="9"/>
      <c r="D75" s="9"/>
      <c r="E75" s="9"/>
      <c r="F75" s="9"/>
      <c r="G75" s="9"/>
      <c r="H75" s="9"/>
      <c r="I75" s="9"/>
      <c r="J75" s="9"/>
      <c r="K75" s="9"/>
      <c r="L75" s="9"/>
      <c r="M75" s="9"/>
      <c r="N75" s="9"/>
      <c r="O75" s="9"/>
      <c r="P75" s="9"/>
      <c r="Q75" s="9"/>
      <c r="R75" s="9"/>
      <c r="S75" s="9"/>
      <c r="T75" s="9"/>
      <c r="U75" s="9"/>
      <c r="V75" s="9"/>
      <c r="W75" s="9"/>
    </row>
    <row r="76" ht="12.75" customHeight="1">
      <c r="A76" s="9"/>
      <c r="B76" s="9"/>
      <c r="C76" s="9"/>
      <c r="D76" s="9"/>
      <c r="E76" s="9"/>
      <c r="F76" s="9"/>
      <c r="G76" s="9"/>
      <c r="H76" s="9"/>
      <c r="I76" s="9"/>
      <c r="J76" s="9"/>
      <c r="K76" s="9"/>
      <c r="L76" s="9"/>
      <c r="M76" s="9"/>
      <c r="N76" s="9"/>
      <c r="O76" s="9"/>
      <c r="P76" s="9"/>
      <c r="Q76" s="9"/>
      <c r="R76" s="9"/>
      <c r="S76" s="9"/>
      <c r="T76" s="9"/>
      <c r="U76" s="9"/>
      <c r="V76" s="9"/>
      <c r="W76" s="9"/>
    </row>
    <row r="77" ht="12.75" customHeight="1">
      <c r="A77" s="9"/>
      <c r="B77" s="9"/>
      <c r="C77" s="9"/>
      <c r="D77" s="9"/>
      <c r="E77" s="9"/>
      <c r="F77" s="9"/>
      <c r="G77" s="9"/>
      <c r="H77" s="9"/>
      <c r="I77" s="9"/>
      <c r="J77" s="9"/>
      <c r="K77" s="9"/>
      <c r="L77" s="9"/>
      <c r="M77" s="9"/>
      <c r="N77" s="9"/>
      <c r="O77" s="9"/>
      <c r="P77" s="9"/>
      <c r="Q77" s="9"/>
      <c r="R77" s="9"/>
      <c r="S77" s="9"/>
      <c r="T77" s="9"/>
      <c r="U77" s="9"/>
      <c r="V77" s="9"/>
      <c r="W77" s="9"/>
    </row>
    <row r="78" ht="12.75" customHeight="1">
      <c r="A78" s="9"/>
      <c r="B78" s="9"/>
      <c r="C78" s="9"/>
      <c r="D78" s="9"/>
      <c r="E78" s="9"/>
      <c r="F78" s="9"/>
      <c r="G78" s="9"/>
      <c r="H78" s="9"/>
      <c r="I78" s="9"/>
      <c r="J78" s="9"/>
      <c r="K78" s="9"/>
      <c r="L78" s="9"/>
      <c r="M78" s="9"/>
      <c r="N78" s="9"/>
      <c r="O78" s="9"/>
      <c r="P78" s="9"/>
      <c r="Q78" s="9"/>
      <c r="R78" s="9"/>
      <c r="S78" s="9"/>
      <c r="T78" s="9"/>
      <c r="U78" s="9"/>
      <c r="V78" s="9"/>
      <c r="W78" s="9"/>
    </row>
    <row r="79" ht="12.75" customHeight="1">
      <c r="A79" s="9"/>
      <c r="B79" s="9"/>
      <c r="C79" s="9"/>
      <c r="D79" s="9"/>
      <c r="E79" s="9"/>
      <c r="F79" s="9"/>
      <c r="G79" s="9"/>
      <c r="H79" s="9"/>
      <c r="I79" s="9"/>
      <c r="J79" s="9"/>
      <c r="K79" s="9"/>
      <c r="L79" s="9"/>
      <c r="M79" s="9"/>
      <c r="N79" s="9"/>
      <c r="O79" s="9"/>
      <c r="P79" s="9"/>
      <c r="Q79" s="9"/>
      <c r="R79" s="9"/>
      <c r="S79" s="9"/>
      <c r="T79" s="9"/>
      <c r="U79" s="9"/>
      <c r="V79" s="9"/>
      <c r="W79" s="9"/>
    </row>
    <row r="80" ht="12.75" customHeight="1">
      <c r="A80" s="9"/>
      <c r="B80" s="9"/>
      <c r="C80" s="9"/>
      <c r="D80" s="9"/>
      <c r="E80" s="9"/>
      <c r="F80" s="9"/>
      <c r="G80" s="9"/>
      <c r="H80" s="9"/>
      <c r="I80" s="9"/>
      <c r="J80" s="9"/>
      <c r="K80" s="9"/>
      <c r="L80" s="9"/>
      <c r="M80" s="9"/>
      <c r="N80" s="9"/>
      <c r="O80" s="9"/>
      <c r="P80" s="9"/>
      <c r="Q80" s="9"/>
      <c r="R80" s="9"/>
      <c r="S80" s="9"/>
      <c r="T80" s="9"/>
      <c r="U80" s="9"/>
      <c r="V80" s="9"/>
      <c r="W80" s="9"/>
    </row>
    <row r="81" ht="12.75" customHeight="1">
      <c r="A81" s="9"/>
      <c r="B81" s="9"/>
      <c r="C81" s="9"/>
      <c r="D81" s="9"/>
      <c r="E81" s="9"/>
      <c r="F81" s="9"/>
      <c r="G81" s="9"/>
      <c r="H81" s="9"/>
      <c r="I81" s="9"/>
      <c r="J81" s="9"/>
      <c r="K81" s="9"/>
      <c r="L81" s="9"/>
      <c r="M81" s="9"/>
      <c r="N81" s="9"/>
      <c r="O81" s="9"/>
      <c r="P81" s="9"/>
      <c r="Q81" s="9"/>
      <c r="R81" s="9"/>
      <c r="S81" s="9"/>
      <c r="T81" s="9"/>
      <c r="U81" s="9"/>
      <c r="V81" s="9"/>
      <c r="W81" s="9"/>
    </row>
    <row r="82" ht="12.75" customHeight="1">
      <c r="A82" s="9"/>
      <c r="B82" s="9"/>
      <c r="C82" s="9"/>
      <c r="D82" s="9"/>
      <c r="E82" s="9"/>
      <c r="F82" s="9"/>
      <c r="G82" s="9"/>
      <c r="H82" s="9"/>
      <c r="I82" s="9"/>
      <c r="J82" s="9"/>
      <c r="K82" s="9"/>
      <c r="L82" s="9"/>
      <c r="M82" s="9"/>
      <c r="N82" s="9"/>
      <c r="O82" s="9"/>
      <c r="P82" s="9"/>
      <c r="Q82" s="9"/>
      <c r="R82" s="9"/>
      <c r="S82" s="9"/>
      <c r="T82" s="9"/>
      <c r="U82" s="9"/>
      <c r="V82" s="9"/>
      <c r="W82" s="9"/>
    </row>
    <row r="83" ht="12.75" customHeight="1">
      <c r="A83" s="9"/>
      <c r="B83" s="9"/>
      <c r="C83" s="9"/>
      <c r="D83" s="9"/>
      <c r="E83" s="9"/>
      <c r="F83" s="9"/>
      <c r="G83" s="9"/>
      <c r="H83" s="9"/>
      <c r="I83" s="9"/>
      <c r="J83" s="9"/>
      <c r="K83" s="9"/>
      <c r="L83" s="9"/>
      <c r="M83" s="9"/>
      <c r="N83" s="9"/>
      <c r="O83" s="9"/>
      <c r="P83" s="9"/>
      <c r="Q83" s="9"/>
      <c r="R83" s="9"/>
      <c r="S83" s="9"/>
      <c r="T83" s="9"/>
      <c r="U83" s="9"/>
      <c r="V83" s="9"/>
      <c r="W83" s="9"/>
    </row>
    <row r="84" ht="12.75" customHeight="1">
      <c r="A84" s="9"/>
      <c r="B84" s="9"/>
      <c r="C84" s="9"/>
      <c r="D84" s="9"/>
      <c r="E84" s="9"/>
      <c r="F84" s="9"/>
      <c r="G84" s="9"/>
      <c r="H84" s="9"/>
      <c r="I84" s="9"/>
      <c r="J84" s="9"/>
      <c r="K84" s="9"/>
      <c r="L84" s="9"/>
      <c r="M84" s="9"/>
      <c r="N84" s="9"/>
      <c r="O84" s="9"/>
      <c r="P84" s="9"/>
      <c r="Q84" s="9"/>
      <c r="R84" s="9"/>
      <c r="S84" s="9"/>
      <c r="T84" s="9"/>
      <c r="U84" s="9"/>
      <c r="V84" s="9"/>
      <c r="W84" s="9"/>
    </row>
    <row r="85" ht="12.75" customHeight="1">
      <c r="A85" s="9"/>
      <c r="B85" s="9"/>
      <c r="C85" s="9"/>
      <c r="D85" s="9"/>
      <c r="E85" s="9"/>
      <c r="F85" s="9"/>
      <c r="G85" s="9"/>
      <c r="H85" s="9"/>
      <c r="I85" s="9"/>
      <c r="J85" s="9"/>
      <c r="K85" s="9"/>
      <c r="L85" s="9"/>
      <c r="M85" s="9"/>
      <c r="N85" s="9"/>
      <c r="O85" s="9"/>
      <c r="P85" s="9"/>
      <c r="Q85" s="9"/>
      <c r="R85" s="9"/>
      <c r="S85" s="9"/>
      <c r="T85" s="9"/>
      <c r="U85" s="9"/>
      <c r="V85" s="9"/>
      <c r="W85" s="9"/>
    </row>
    <row r="86" ht="12.75" customHeight="1">
      <c r="A86" s="9"/>
      <c r="B86" s="9"/>
      <c r="C86" s="9"/>
      <c r="D86" s="9"/>
      <c r="E86" s="9"/>
      <c r="F86" s="9"/>
      <c r="G86" s="9"/>
      <c r="H86" s="9"/>
      <c r="I86" s="9"/>
      <c r="J86" s="9"/>
      <c r="K86" s="9"/>
      <c r="L86" s="9"/>
      <c r="M86" s="9"/>
      <c r="N86" s="9"/>
      <c r="O86" s="9"/>
      <c r="P86" s="9"/>
      <c r="Q86" s="9"/>
      <c r="R86" s="9"/>
      <c r="S86" s="9"/>
      <c r="T86" s="9"/>
      <c r="U86" s="9"/>
      <c r="V86" s="9"/>
      <c r="W86" s="9"/>
    </row>
    <row r="87" ht="12.75" customHeight="1">
      <c r="A87" s="9"/>
      <c r="B87" s="9"/>
      <c r="C87" s="9"/>
      <c r="D87" s="9"/>
      <c r="E87" s="9"/>
      <c r="F87" s="9"/>
      <c r="G87" s="9"/>
      <c r="H87" s="9"/>
      <c r="I87" s="9"/>
      <c r="J87" s="9"/>
      <c r="K87" s="9"/>
      <c r="L87" s="9"/>
      <c r="M87" s="9"/>
      <c r="N87" s="9"/>
      <c r="O87" s="9"/>
      <c r="P87" s="9"/>
      <c r="Q87" s="9"/>
      <c r="R87" s="9"/>
      <c r="S87" s="9"/>
      <c r="T87" s="9"/>
      <c r="U87" s="9"/>
      <c r="V87" s="9"/>
      <c r="W87" s="9"/>
    </row>
    <row r="88" ht="12.75" customHeight="1">
      <c r="A88" s="9"/>
      <c r="B88" s="9"/>
      <c r="C88" s="9"/>
      <c r="D88" s="9"/>
      <c r="E88" s="9"/>
      <c r="F88" s="9"/>
      <c r="G88" s="9"/>
      <c r="H88" s="9"/>
      <c r="I88" s="9"/>
      <c r="J88" s="9"/>
      <c r="K88" s="9"/>
      <c r="L88" s="9"/>
      <c r="M88" s="9"/>
      <c r="N88" s="9"/>
      <c r="O88" s="9"/>
      <c r="P88" s="9"/>
      <c r="Q88" s="9"/>
      <c r="R88" s="9"/>
      <c r="S88" s="9"/>
      <c r="T88" s="9"/>
      <c r="U88" s="9"/>
      <c r="V88" s="9"/>
      <c r="W88" s="9"/>
    </row>
    <row r="89" ht="12.75" customHeight="1">
      <c r="A89" s="9"/>
      <c r="B89" s="9"/>
      <c r="C89" s="9"/>
      <c r="D89" s="9"/>
      <c r="E89" s="9"/>
      <c r="F89" s="9"/>
      <c r="G89" s="9"/>
      <c r="H89" s="9"/>
      <c r="I89" s="9"/>
      <c r="J89" s="9"/>
      <c r="K89" s="9"/>
      <c r="L89" s="9"/>
      <c r="M89" s="9"/>
      <c r="N89" s="9"/>
      <c r="O89" s="9"/>
      <c r="P89" s="9"/>
      <c r="Q89" s="9"/>
      <c r="R89" s="9"/>
      <c r="S89" s="9"/>
      <c r="T89" s="9"/>
      <c r="U89" s="9"/>
      <c r="V89" s="9"/>
      <c r="W89" s="9"/>
    </row>
    <row r="90" ht="12.75" customHeight="1">
      <c r="A90" s="9"/>
      <c r="B90" s="9"/>
      <c r="C90" s="9"/>
      <c r="D90" s="9"/>
      <c r="E90" s="9"/>
      <c r="F90" s="9"/>
      <c r="G90" s="9"/>
      <c r="H90" s="9"/>
      <c r="I90" s="9"/>
      <c r="J90" s="9"/>
      <c r="K90" s="9"/>
      <c r="L90" s="9"/>
      <c r="M90" s="9"/>
      <c r="N90" s="9"/>
      <c r="O90" s="9"/>
      <c r="P90" s="9"/>
      <c r="Q90" s="9"/>
      <c r="R90" s="9"/>
      <c r="S90" s="9"/>
      <c r="T90" s="9"/>
      <c r="U90" s="9"/>
      <c r="V90" s="9"/>
      <c r="W90" s="9"/>
    </row>
    <row r="91" ht="12.75" customHeight="1">
      <c r="A91" s="9"/>
      <c r="B91" s="9"/>
      <c r="C91" s="9"/>
      <c r="D91" s="9"/>
      <c r="E91" s="9"/>
      <c r="F91" s="9"/>
      <c r="G91" s="9"/>
      <c r="H91" s="9"/>
      <c r="I91" s="9"/>
      <c r="J91" s="9"/>
      <c r="K91" s="9"/>
      <c r="L91" s="9"/>
      <c r="M91" s="9"/>
      <c r="N91" s="9"/>
      <c r="O91" s="9"/>
      <c r="P91" s="9"/>
      <c r="Q91" s="9"/>
      <c r="R91" s="9"/>
      <c r="S91" s="9"/>
      <c r="T91" s="9"/>
      <c r="U91" s="9"/>
      <c r="V91" s="9"/>
      <c r="W91" s="9"/>
    </row>
    <row r="92" ht="12.75" customHeight="1">
      <c r="A92" s="9"/>
      <c r="B92" s="9"/>
      <c r="C92" s="9"/>
      <c r="D92" s="9"/>
      <c r="E92" s="9"/>
      <c r="F92" s="9"/>
      <c r="G92" s="9"/>
      <c r="H92" s="9"/>
      <c r="I92" s="9"/>
      <c r="J92" s="9"/>
      <c r="K92" s="9"/>
      <c r="L92" s="9"/>
      <c r="M92" s="9"/>
      <c r="N92" s="9"/>
      <c r="O92" s="9"/>
      <c r="P92" s="9"/>
      <c r="Q92" s="9"/>
      <c r="R92" s="9"/>
      <c r="S92" s="9"/>
      <c r="T92" s="9"/>
      <c r="U92" s="9"/>
      <c r="V92" s="9"/>
      <c r="W92" s="9"/>
    </row>
    <row r="93" ht="12.75" customHeight="1">
      <c r="A93" s="9"/>
      <c r="B93" s="9"/>
      <c r="C93" s="9"/>
      <c r="D93" s="9"/>
      <c r="E93" s="9"/>
      <c r="F93" s="9"/>
      <c r="G93" s="9"/>
      <c r="H93" s="9"/>
      <c r="I93" s="9"/>
      <c r="J93" s="9"/>
      <c r="K93" s="9"/>
      <c r="L93" s="9"/>
      <c r="M93" s="9"/>
      <c r="N93" s="9"/>
      <c r="O93" s="9"/>
      <c r="P93" s="9"/>
      <c r="Q93" s="9"/>
      <c r="R93" s="9"/>
      <c r="S93" s="9"/>
      <c r="T93" s="9"/>
      <c r="U93" s="9"/>
      <c r="V93" s="9"/>
      <c r="W93" s="9"/>
    </row>
    <row r="94" ht="12.75" customHeight="1">
      <c r="A94" s="9"/>
      <c r="B94" s="9"/>
      <c r="C94" s="9"/>
      <c r="D94" s="9"/>
      <c r="E94" s="9"/>
      <c r="F94" s="9"/>
      <c r="G94" s="9"/>
      <c r="H94" s="9"/>
      <c r="I94" s="9"/>
      <c r="J94" s="9"/>
      <c r="K94" s="9"/>
      <c r="L94" s="9"/>
      <c r="M94" s="9"/>
      <c r="N94" s="9"/>
      <c r="O94" s="9"/>
      <c r="P94" s="9"/>
      <c r="Q94" s="9"/>
      <c r="R94" s="9"/>
      <c r="S94" s="9"/>
      <c r="T94" s="9"/>
      <c r="U94" s="9"/>
      <c r="V94" s="9"/>
      <c r="W94" s="9"/>
    </row>
    <row r="95" ht="12.75" customHeight="1">
      <c r="A95" s="9"/>
      <c r="B95" s="9"/>
      <c r="C95" s="9"/>
      <c r="D95" s="9"/>
      <c r="E95" s="9"/>
      <c r="F95" s="9"/>
      <c r="G95" s="9"/>
      <c r="H95" s="9"/>
      <c r="I95" s="9"/>
      <c r="J95" s="9"/>
      <c r="K95" s="9"/>
      <c r="L95" s="9"/>
      <c r="M95" s="9"/>
      <c r="N95" s="9"/>
      <c r="O95" s="9"/>
      <c r="P95" s="9"/>
      <c r="Q95" s="9"/>
      <c r="R95" s="9"/>
      <c r="S95" s="9"/>
      <c r="T95" s="9"/>
      <c r="U95" s="9"/>
      <c r="V95" s="9"/>
      <c r="W95" s="9"/>
    </row>
    <row r="96" ht="12.75" customHeight="1">
      <c r="A96" s="9"/>
      <c r="B96" s="9"/>
      <c r="C96" s="9"/>
      <c r="D96" s="9"/>
      <c r="E96" s="9"/>
      <c r="F96" s="9"/>
      <c r="G96" s="9"/>
      <c r="H96" s="9"/>
      <c r="I96" s="9"/>
      <c r="J96" s="9"/>
      <c r="K96" s="9"/>
      <c r="L96" s="9"/>
      <c r="M96" s="9"/>
      <c r="N96" s="9"/>
      <c r="O96" s="9"/>
      <c r="P96" s="9"/>
      <c r="Q96" s="9"/>
      <c r="R96" s="9"/>
      <c r="S96" s="9"/>
      <c r="T96" s="9"/>
      <c r="U96" s="9"/>
      <c r="V96" s="9"/>
      <c r="W96" s="9"/>
    </row>
    <row r="97" ht="12.75" customHeight="1">
      <c r="A97" s="9"/>
      <c r="B97" s="9"/>
      <c r="C97" s="9"/>
      <c r="D97" s="9"/>
      <c r="E97" s="9"/>
      <c r="F97" s="9"/>
      <c r="G97" s="9"/>
      <c r="H97" s="9"/>
      <c r="I97" s="9"/>
      <c r="J97" s="9"/>
      <c r="K97" s="9"/>
      <c r="L97" s="9"/>
      <c r="M97" s="9"/>
      <c r="N97" s="9"/>
      <c r="O97" s="9"/>
      <c r="P97" s="9"/>
      <c r="Q97" s="9"/>
      <c r="R97" s="9"/>
      <c r="S97" s="9"/>
      <c r="T97" s="9"/>
      <c r="U97" s="9"/>
      <c r="V97" s="9"/>
      <c r="W97" s="9"/>
    </row>
    <row r="98" ht="12.75" customHeight="1">
      <c r="A98" s="9"/>
      <c r="B98" s="9"/>
      <c r="C98" s="9"/>
      <c r="D98" s="9"/>
      <c r="E98" s="9"/>
      <c r="F98" s="9"/>
      <c r="G98" s="9"/>
      <c r="H98" s="9"/>
      <c r="I98" s="9"/>
      <c r="J98" s="9"/>
      <c r="K98" s="9"/>
      <c r="L98" s="9"/>
      <c r="M98" s="9"/>
      <c r="N98" s="9"/>
      <c r="O98" s="9"/>
      <c r="P98" s="9"/>
      <c r="Q98" s="9"/>
      <c r="R98" s="9"/>
      <c r="S98" s="9"/>
      <c r="T98" s="9"/>
      <c r="U98" s="9"/>
      <c r="V98" s="9"/>
      <c r="W98" s="9"/>
    </row>
    <row r="99" ht="12.75" customHeight="1">
      <c r="A99" s="9"/>
      <c r="B99" s="9"/>
      <c r="C99" s="9"/>
      <c r="D99" s="9"/>
      <c r="E99" s="9"/>
      <c r="F99" s="9"/>
      <c r="G99" s="9"/>
      <c r="H99" s="9"/>
      <c r="I99" s="9"/>
      <c r="J99" s="9"/>
      <c r="K99" s="9"/>
      <c r="L99" s="9"/>
      <c r="M99" s="9"/>
      <c r="N99" s="9"/>
      <c r="O99" s="9"/>
      <c r="P99" s="9"/>
      <c r="Q99" s="9"/>
      <c r="R99" s="9"/>
      <c r="S99" s="9"/>
      <c r="T99" s="9"/>
      <c r="U99" s="9"/>
      <c r="V99" s="9"/>
      <c r="W99" s="9"/>
    </row>
    <row r="100" ht="12.75" customHeight="1">
      <c r="A100" s="9"/>
      <c r="B100" s="9"/>
      <c r="C100" s="9"/>
      <c r="D100" s="9"/>
      <c r="E100" s="9"/>
      <c r="F100" s="9"/>
      <c r="G100" s="9"/>
      <c r="H100" s="9"/>
      <c r="I100" s="9"/>
      <c r="J100" s="9"/>
      <c r="K100" s="9"/>
      <c r="L100" s="9"/>
      <c r="M100" s="9"/>
      <c r="N100" s="9"/>
      <c r="O100" s="9"/>
      <c r="P100" s="9"/>
      <c r="Q100" s="9"/>
      <c r="R100" s="9"/>
      <c r="S100" s="9"/>
      <c r="T100" s="9"/>
      <c r="U100" s="9"/>
      <c r="V100" s="9"/>
      <c r="W100" s="9"/>
    </row>
    <row r="101" ht="12.75" customHeight="1">
      <c r="A101" s="9"/>
      <c r="B101" s="9"/>
      <c r="C101" s="9"/>
      <c r="D101" s="9"/>
      <c r="E101" s="9"/>
      <c r="F101" s="9"/>
      <c r="G101" s="9"/>
      <c r="H101" s="9"/>
      <c r="I101" s="9"/>
      <c r="J101" s="9"/>
      <c r="K101" s="9"/>
      <c r="L101" s="9"/>
      <c r="M101" s="9"/>
      <c r="N101" s="9"/>
      <c r="O101" s="9"/>
      <c r="P101" s="9"/>
      <c r="Q101" s="9"/>
      <c r="R101" s="9"/>
      <c r="S101" s="9"/>
      <c r="T101" s="9"/>
      <c r="U101" s="9"/>
      <c r="V101" s="9"/>
      <c r="W101" s="9"/>
    </row>
    <row r="102" ht="12.75" customHeight="1">
      <c r="A102" s="9"/>
      <c r="B102" s="9"/>
      <c r="C102" s="9"/>
      <c r="D102" s="9"/>
      <c r="E102" s="9"/>
      <c r="F102" s="9"/>
      <c r="G102" s="9"/>
      <c r="H102" s="9"/>
      <c r="I102" s="9"/>
      <c r="J102" s="9"/>
      <c r="K102" s="9"/>
      <c r="L102" s="9"/>
      <c r="M102" s="9"/>
      <c r="N102" s="9"/>
      <c r="O102" s="9"/>
      <c r="P102" s="9"/>
      <c r="Q102" s="9"/>
      <c r="R102" s="9"/>
      <c r="S102" s="9"/>
      <c r="T102" s="9"/>
      <c r="U102" s="9"/>
      <c r="V102" s="9"/>
      <c r="W102" s="9"/>
    </row>
    <row r="103" ht="12.75" customHeight="1">
      <c r="A103" s="9"/>
      <c r="B103" s="9"/>
      <c r="C103" s="9"/>
      <c r="D103" s="9"/>
      <c r="E103" s="9"/>
      <c r="F103" s="9"/>
      <c r="G103" s="9"/>
      <c r="H103" s="9"/>
      <c r="I103" s="9"/>
      <c r="J103" s="9"/>
      <c r="K103" s="9"/>
      <c r="L103" s="9"/>
      <c r="M103" s="9"/>
      <c r="N103" s="9"/>
      <c r="O103" s="9"/>
      <c r="P103" s="9"/>
      <c r="Q103" s="9"/>
      <c r="R103" s="9"/>
      <c r="S103" s="9"/>
      <c r="T103" s="9"/>
      <c r="U103" s="9"/>
      <c r="V103" s="9"/>
      <c r="W103" s="9"/>
    </row>
    <row r="104" ht="12.75" customHeight="1">
      <c r="A104" s="9"/>
      <c r="B104" s="9"/>
      <c r="C104" s="9"/>
      <c r="D104" s="9"/>
      <c r="E104" s="9"/>
      <c r="F104" s="9"/>
      <c r="G104" s="9"/>
      <c r="H104" s="9"/>
      <c r="I104" s="9"/>
      <c r="J104" s="9"/>
      <c r="K104" s="9"/>
      <c r="L104" s="9"/>
      <c r="M104" s="9"/>
      <c r="N104" s="9"/>
      <c r="O104" s="9"/>
      <c r="P104" s="9"/>
      <c r="Q104" s="9"/>
      <c r="R104" s="9"/>
      <c r="S104" s="9"/>
      <c r="T104" s="9"/>
      <c r="U104" s="9"/>
      <c r="V104" s="9"/>
      <c r="W104" s="9"/>
    </row>
    <row r="105" ht="12.75" customHeight="1">
      <c r="A105" s="9"/>
      <c r="B105" s="9"/>
      <c r="C105" s="9"/>
      <c r="D105" s="9"/>
      <c r="E105" s="9"/>
      <c r="F105" s="9"/>
      <c r="G105" s="9"/>
      <c r="H105" s="9"/>
      <c r="I105" s="9"/>
      <c r="J105" s="9"/>
      <c r="K105" s="9"/>
      <c r="L105" s="9"/>
      <c r="M105" s="9"/>
      <c r="N105" s="9"/>
      <c r="O105" s="9"/>
      <c r="P105" s="9"/>
      <c r="Q105" s="9"/>
      <c r="R105" s="9"/>
      <c r="S105" s="9"/>
      <c r="T105" s="9"/>
      <c r="U105" s="9"/>
      <c r="V105" s="9"/>
      <c r="W105" s="9"/>
    </row>
    <row r="106" ht="12.75" customHeight="1">
      <c r="A106" s="9"/>
      <c r="B106" s="9"/>
      <c r="C106" s="9"/>
      <c r="D106" s="9"/>
      <c r="E106" s="9"/>
      <c r="F106" s="9"/>
      <c r="G106" s="9"/>
      <c r="H106" s="9"/>
      <c r="I106" s="9"/>
      <c r="J106" s="9"/>
      <c r="K106" s="9"/>
      <c r="L106" s="9"/>
      <c r="M106" s="9"/>
      <c r="N106" s="9"/>
      <c r="O106" s="9"/>
      <c r="P106" s="9"/>
      <c r="Q106" s="9"/>
      <c r="R106" s="9"/>
      <c r="S106" s="9"/>
      <c r="T106" s="9"/>
      <c r="U106" s="9"/>
      <c r="V106" s="9"/>
      <c r="W106" s="9"/>
    </row>
    <row r="107" ht="12.75" customHeight="1">
      <c r="A107" s="9"/>
      <c r="B107" s="9"/>
      <c r="C107" s="9"/>
      <c r="D107" s="9"/>
      <c r="E107" s="9"/>
      <c r="F107" s="9"/>
      <c r="G107" s="9"/>
      <c r="H107" s="9"/>
      <c r="I107" s="9"/>
      <c r="J107" s="9"/>
      <c r="K107" s="9"/>
      <c r="L107" s="9"/>
      <c r="M107" s="9"/>
      <c r="N107" s="9"/>
      <c r="O107" s="9"/>
      <c r="P107" s="9"/>
      <c r="Q107" s="9"/>
      <c r="R107" s="9"/>
      <c r="S107" s="9"/>
      <c r="T107" s="9"/>
      <c r="U107" s="9"/>
      <c r="V107" s="9"/>
      <c r="W107" s="9"/>
    </row>
    <row r="108" ht="12.75" customHeight="1">
      <c r="A108" s="9"/>
      <c r="B108" s="9"/>
      <c r="C108" s="9"/>
      <c r="D108" s="9"/>
      <c r="E108" s="9"/>
      <c r="F108" s="9"/>
      <c r="G108" s="9"/>
      <c r="H108" s="9"/>
      <c r="I108" s="9"/>
      <c r="J108" s="9"/>
      <c r="K108" s="9"/>
      <c r="L108" s="9"/>
      <c r="M108" s="9"/>
      <c r="N108" s="9"/>
      <c r="O108" s="9"/>
      <c r="P108" s="9"/>
      <c r="Q108" s="9"/>
      <c r="R108" s="9"/>
      <c r="S108" s="9"/>
      <c r="T108" s="9"/>
      <c r="U108" s="9"/>
      <c r="V108" s="9"/>
      <c r="W108" s="9"/>
    </row>
    <row r="109" ht="12.75" customHeight="1">
      <c r="A109" s="9"/>
      <c r="B109" s="9"/>
      <c r="C109" s="9"/>
      <c r="D109" s="9"/>
      <c r="E109" s="9"/>
      <c r="F109" s="9"/>
      <c r="G109" s="9"/>
      <c r="H109" s="9"/>
      <c r="I109" s="9"/>
      <c r="J109" s="9"/>
      <c r="K109" s="9"/>
      <c r="L109" s="9"/>
      <c r="M109" s="9"/>
      <c r="N109" s="9"/>
      <c r="O109" s="9"/>
      <c r="P109" s="9"/>
      <c r="Q109" s="9"/>
      <c r="R109" s="9"/>
      <c r="S109" s="9"/>
      <c r="T109" s="9"/>
      <c r="U109" s="9"/>
      <c r="V109" s="9"/>
      <c r="W109" s="9"/>
    </row>
    <row r="110" ht="12.75" customHeight="1">
      <c r="A110" s="9"/>
      <c r="B110" s="9"/>
      <c r="C110" s="9"/>
      <c r="D110" s="9"/>
      <c r="E110" s="9"/>
      <c r="F110" s="9"/>
      <c r="G110" s="9"/>
      <c r="H110" s="9"/>
      <c r="I110" s="9"/>
      <c r="J110" s="9"/>
      <c r="K110" s="9"/>
      <c r="L110" s="9"/>
      <c r="M110" s="9"/>
      <c r="N110" s="9"/>
      <c r="O110" s="9"/>
      <c r="P110" s="9"/>
      <c r="Q110" s="9"/>
      <c r="R110" s="9"/>
      <c r="S110" s="9"/>
      <c r="T110" s="9"/>
      <c r="U110" s="9"/>
      <c r="V110" s="9"/>
      <c r="W110" s="9"/>
    </row>
    <row r="111" ht="12.75" customHeight="1">
      <c r="A111" s="9"/>
      <c r="B111" s="9"/>
      <c r="C111" s="9"/>
      <c r="D111" s="9"/>
      <c r="E111" s="9"/>
      <c r="F111" s="9"/>
      <c r="G111" s="9"/>
      <c r="H111" s="9"/>
      <c r="I111" s="9"/>
      <c r="J111" s="9"/>
      <c r="K111" s="9"/>
      <c r="L111" s="9"/>
      <c r="M111" s="9"/>
      <c r="N111" s="9"/>
      <c r="O111" s="9"/>
      <c r="P111" s="9"/>
      <c r="Q111" s="9"/>
      <c r="R111" s="9"/>
      <c r="S111" s="9"/>
      <c r="T111" s="9"/>
      <c r="U111" s="9"/>
      <c r="V111" s="9"/>
      <c r="W111" s="9"/>
    </row>
    <row r="112" ht="12.75" customHeight="1">
      <c r="A112" s="9"/>
      <c r="B112" s="9"/>
      <c r="C112" s="9"/>
      <c r="D112" s="9"/>
      <c r="E112" s="9"/>
      <c r="F112" s="9"/>
      <c r="G112" s="9"/>
      <c r="H112" s="9"/>
      <c r="I112" s="9"/>
      <c r="J112" s="9"/>
      <c r="K112" s="9"/>
      <c r="L112" s="9"/>
      <c r="M112" s="9"/>
      <c r="N112" s="9"/>
      <c r="O112" s="9"/>
      <c r="P112" s="9"/>
      <c r="Q112" s="9"/>
      <c r="R112" s="9"/>
      <c r="S112" s="9"/>
      <c r="T112" s="9"/>
      <c r="U112" s="9"/>
      <c r="V112" s="9"/>
      <c r="W112" s="9"/>
    </row>
    <row r="113" ht="12.75" customHeight="1">
      <c r="A113" s="9"/>
      <c r="B113" s="9"/>
      <c r="C113" s="9"/>
      <c r="D113" s="9"/>
      <c r="E113" s="9"/>
      <c r="F113" s="9"/>
      <c r="G113" s="9"/>
      <c r="H113" s="9"/>
      <c r="I113" s="9"/>
      <c r="J113" s="9"/>
      <c r="K113" s="9"/>
      <c r="L113" s="9"/>
      <c r="M113" s="9"/>
      <c r="N113" s="9"/>
      <c r="O113" s="9"/>
      <c r="P113" s="9"/>
      <c r="Q113" s="9"/>
      <c r="R113" s="9"/>
      <c r="S113" s="9"/>
      <c r="T113" s="9"/>
      <c r="U113" s="9"/>
      <c r="V113" s="9"/>
      <c r="W113" s="9"/>
    </row>
    <row r="114" ht="12.75" customHeight="1">
      <c r="A114" s="9"/>
      <c r="B114" s="9"/>
      <c r="C114" s="9"/>
      <c r="D114" s="9"/>
      <c r="E114" s="9"/>
      <c r="F114" s="9"/>
      <c r="G114" s="9"/>
      <c r="H114" s="9"/>
      <c r="I114" s="9"/>
      <c r="J114" s="9"/>
      <c r="K114" s="9"/>
      <c r="L114" s="9"/>
      <c r="M114" s="9"/>
      <c r="N114" s="9"/>
      <c r="O114" s="9"/>
      <c r="P114" s="9"/>
      <c r="Q114" s="9"/>
      <c r="R114" s="9"/>
      <c r="S114" s="9"/>
      <c r="T114" s="9"/>
      <c r="U114" s="9"/>
      <c r="V114" s="9"/>
      <c r="W114" s="9"/>
    </row>
    <row r="115" ht="12.75" customHeight="1">
      <c r="A115" s="9"/>
      <c r="B115" s="9"/>
      <c r="C115" s="9"/>
      <c r="D115" s="9"/>
      <c r="E115" s="9"/>
      <c r="F115" s="9"/>
      <c r="G115" s="9"/>
      <c r="H115" s="9"/>
      <c r="I115" s="9"/>
      <c r="J115" s="9"/>
      <c r="K115" s="9"/>
      <c r="L115" s="9"/>
      <c r="M115" s="9"/>
      <c r="N115" s="9"/>
      <c r="O115" s="9"/>
      <c r="P115" s="9"/>
      <c r="Q115" s="9"/>
      <c r="R115" s="9"/>
      <c r="S115" s="9"/>
      <c r="T115" s="9"/>
      <c r="U115" s="9"/>
      <c r="V115" s="9"/>
      <c r="W115" s="9"/>
    </row>
    <row r="116" ht="12.75" customHeight="1">
      <c r="A116" s="9"/>
      <c r="B116" s="9"/>
      <c r="C116" s="9"/>
      <c r="D116" s="9"/>
      <c r="E116" s="9"/>
      <c r="F116" s="9"/>
      <c r="G116" s="9"/>
      <c r="H116" s="9"/>
      <c r="I116" s="9"/>
      <c r="J116" s="9"/>
      <c r="K116" s="9"/>
      <c r="L116" s="9"/>
      <c r="M116" s="9"/>
      <c r="N116" s="9"/>
      <c r="O116" s="9"/>
      <c r="P116" s="9"/>
      <c r="Q116" s="9"/>
      <c r="R116" s="9"/>
      <c r="S116" s="9"/>
      <c r="T116" s="9"/>
      <c r="U116" s="9"/>
      <c r="V116" s="9"/>
      <c r="W116" s="9"/>
    </row>
    <row r="117" ht="12.75" customHeight="1">
      <c r="A117" s="9"/>
      <c r="B117" s="9"/>
      <c r="C117" s="9"/>
      <c r="D117" s="9"/>
      <c r="E117" s="9"/>
      <c r="F117" s="9"/>
      <c r="G117" s="9"/>
      <c r="H117" s="9"/>
      <c r="I117" s="9"/>
      <c r="J117" s="9"/>
      <c r="K117" s="9"/>
      <c r="L117" s="9"/>
      <c r="M117" s="9"/>
      <c r="N117" s="9"/>
      <c r="O117" s="9"/>
      <c r="P117" s="9"/>
      <c r="Q117" s="9"/>
      <c r="R117" s="9"/>
      <c r="S117" s="9"/>
      <c r="T117" s="9"/>
      <c r="U117" s="9"/>
      <c r="V117" s="9"/>
      <c r="W117" s="9"/>
    </row>
    <row r="118" ht="12.75" customHeight="1">
      <c r="A118" s="9"/>
      <c r="B118" s="9"/>
      <c r="C118" s="9"/>
      <c r="D118" s="9"/>
      <c r="E118" s="9"/>
      <c r="F118" s="9"/>
      <c r="G118" s="9"/>
      <c r="H118" s="9"/>
      <c r="I118" s="9"/>
      <c r="J118" s="9"/>
      <c r="K118" s="9"/>
      <c r="L118" s="9"/>
      <c r="M118" s="9"/>
      <c r="N118" s="9"/>
      <c r="O118" s="9"/>
      <c r="P118" s="9"/>
      <c r="Q118" s="9"/>
      <c r="R118" s="9"/>
      <c r="S118" s="9"/>
      <c r="T118" s="9"/>
      <c r="U118" s="9"/>
      <c r="V118" s="9"/>
      <c r="W118" s="9"/>
    </row>
    <row r="119" ht="12.75" customHeight="1">
      <c r="A119" s="9"/>
      <c r="B119" s="9"/>
      <c r="C119" s="9"/>
      <c r="D119" s="9"/>
      <c r="E119" s="9"/>
      <c r="F119" s="9"/>
      <c r="G119" s="9"/>
      <c r="H119" s="9"/>
      <c r="I119" s="9"/>
      <c r="J119" s="9"/>
      <c r="K119" s="9"/>
      <c r="L119" s="9"/>
      <c r="M119" s="9"/>
      <c r="N119" s="9"/>
      <c r="O119" s="9"/>
      <c r="P119" s="9"/>
      <c r="Q119" s="9"/>
      <c r="R119" s="9"/>
      <c r="S119" s="9"/>
      <c r="T119" s="9"/>
      <c r="U119" s="9"/>
      <c r="V119" s="9"/>
      <c r="W119" s="9"/>
    </row>
    <row r="120" ht="12.75" customHeight="1">
      <c r="A120" s="9"/>
      <c r="B120" s="9"/>
      <c r="C120" s="9"/>
      <c r="D120" s="9"/>
      <c r="E120" s="9"/>
      <c r="F120" s="9"/>
      <c r="G120" s="9"/>
      <c r="H120" s="9"/>
      <c r="I120" s="9"/>
      <c r="J120" s="9"/>
      <c r="K120" s="9"/>
      <c r="L120" s="9"/>
      <c r="M120" s="9"/>
      <c r="N120" s="9"/>
      <c r="O120" s="9"/>
      <c r="P120" s="9"/>
      <c r="Q120" s="9"/>
      <c r="R120" s="9"/>
      <c r="S120" s="9"/>
      <c r="T120" s="9"/>
      <c r="U120" s="9"/>
      <c r="V120" s="9"/>
      <c r="W120" s="9"/>
    </row>
    <row r="121" ht="12.75" customHeight="1">
      <c r="A121" s="9"/>
      <c r="B121" s="9"/>
      <c r="C121" s="9"/>
      <c r="D121" s="9"/>
      <c r="E121" s="9"/>
      <c r="F121" s="9"/>
      <c r="G121" s="9"/>
      <c r="H121" s="9"/>
      <c r="I121" s="9"/>
      <c r="J121" s="9"/>
      <c r="K121" s="9"/>
      <c r="L121" s="9"/>
      <c r="M121" s="9"/>
      <c r="N121" s="9"/>
      <c r="O121" s="9"/>
      <c r="P121" s="9"/>
      <c r="Q121" s="9"/>
      <c r="R121" s="9"/>
      <c r="S121" s="9"/>
      <c r="T121" s="9"/>
      <c r="U121" s="9"/>
      <c r="V121" s="9"/>
      <c r="W121" s="9"/>
    </row>
    <row r="122" ht="12.75" customHeight="1">
      <c r="A122" s="9"/>
      <c r="B122" s="9"/>
      <c r="C122" s="9"/>
      <c r="D122" s="9"/>
      <c r="E122" s="9"/>
      <c r="F122" s="9"/>
      <c r="G122" s="9"/>
      <c r="H122" s="9"/>
      <c r="I122" s="9"/>
      <c r="J122" s="9"/>
      <c r="K122" s="9"/>
      <c r="L122" s="9"/>
      <c r="M122" s="9"/>
      <c r="N122" s="9"/>
      <c r="O122" s="9"/>
      <c r="P122" s="9"/>
      <c r="Q122" s="9"/>
      <c r="R122" s="9"/>
      <c r="S122" s="9"/>
      <c r="T122" s="9"/>
      <c r="U122" s="9"/>
      <c r="V122" s="9"/>
      <c r="W122" s="9"/>
    </row>
    <row r="123" ht="12.75" customHeight="1">
      <c r="A123" s="9"/>
      <c r="B123" s="9"/>
      <c r="C123" s="9"/>
      <c r="D123" s="9"/>
      <c r="E123" s="9"/>
      <c r="F123" s="9"/>
      <c r="G123" s="9"/>
      <c r="H123" s="9"/>
      <c r="I123" s="9"/>
      <c r="J123" s="9"/>
      <c r="K123" s="9"/>
      <c r="L123" s="9"/>
      <c r="M123" s="9"/>
      <c r="N123" s="9"/>
      <c r="O123" s="9"/>
      <c r="P123" s="9"/>
      <c r="Q123" s="9"/>
      <c r="R123" s="9"/>
      <c r="S123" s="9"/>
      <c r="T123" s="9"/>
      <c r="U123" s="9"/>
      <c r="V123" s="9"/>
      <c r="W123" s="9"/>
    </row>
    <row r="124" ht="12.75" customHeight="1">
      <c r="A124" s="9"/>
      <c r="B124" s="9"/>
      <c r="C124" s="9"/>
      <c r="D124" s="9"/>
      <c r="E124" s="9"/>
      <c r="F124" s="9"/>
      <c r="G124" s="9"/>
      <c r="H124" s="9"/>
      <c r="I124" s="9"/>
      <c r="J124" s="9"/>
      <c r="K124" s="9"/>
      <c r="L124" s="9"/>
      <c r="M124" s="9"/>
      <c r="N124" s="9"/>
      <c r="O124" s="9"/>
      <c r="P124" s="9"/>
      <c r="Q124" s="9"/>
      <c r="R124" s="9"/>
      <c r="S124" s="9"/>
      <c r="T124" s="9"/>
      <c r="U124" s="9"/>
      <c r="V124" s="9"/>
      <c r="W124" s="9"/>
    </row>
    <row r="125" ht="12.75" customHeight="1">
      <c r="A125" s="9"/>
      <c r="B125" s="9"/>
      <c r="C125" s="9"/>
      <c r="D125" s="9"/>
      <c r="E125" s="9"/>
      <c r="F125" s="9"/>
      <c r="G125" s="9"/>
      <c r="H125" s="9"/>
      <c r="I125" s="9"/>
      <c r="J125" s="9"/>
      <c r="K125" s="9"/>
      <c r="L125" s="9"/>
      <c r="M125" s="9"/>
      <c r="N125" s="9"/>
      <c r="O125" s="9"/>
      <c r="P125" s="9"/>
      <c r="Q125" s="9"/>
      <c r="R125" s="9"/>
      <c r="S125" s="9"/>
      <c r="T125" s="9"/>
      <c r="U125" s="9"/>
      <c r="V125" s="9"/>
      <c r="W125" s="9"/>
    </row>
    <row r="126" ht="12.75" customHeight="1">
      <c r="A126" s="9"/>
      <c r="B126" s="9"/>
      <c r="C126" s="9"/>
      <c r="D126" s="9"/>
      <c r="E126" s="9"/>
      <c r="F126" s="9"/>
      <c r="G126" s="9"/>
      <c r="H126" s="9"/>
      <c r="I126" s="9"/>
      <c r="J126" s="9"/>
      <c r="K126" s="9"/>
      <c r="L126" s="9"/>
      <c r="M126" s="9"/>
      <c r="N126" s="9"/>
      <c r="O126" s="9"/>
      <c r="P126" s="9"/>
      <c r="Q126" s="9"/>
      <c r="R126" s="9"/>
      <c r="S126" s="9"/>
      <c r="T126" s="9"/>
      <c r="U126" s="9"/>
      <c r="V126" s="9"/>
      <c r="W126" s="9"/>
    </row>
    <row r="127" ht="12.75" customHeight="1">
      <c r="A127" s="9"/>
      <c r="B127" s="9"/>
      <c r="C127" s="9"/>
      <c r="D127" s="9"/>
      <c r="E127" s="9"/>
      <c r="F127" s="9"/>
      <c r="G127" s="9"/>
      <c r="H127" s="9"/>
      <c r="I127" s="9"/>
      <c r="J127" s="9"/>
      <c r="K127" s="9"/>
      <c r="L127" s="9"/>
      <c r="M127" s="9"/>
      <c r="N127" s="9"/>
      <c r="O127" s="9"/>
      <c r="P127" s="9"/>
      <c r="Q127" s="9"/>
      <c r="R127" s="9"/>
      <c r="S127" s="9"/>
      <c r="T127" s="9"/>
      <c r="U127" s="9"/>
      <c r="V127" s="9"/>
      <c r="W127" s="9"/>
    </row>
    <row r="128" ht="12.75" customHeight="1">
      <c r="A128" s="9"/>
      <c r="B128" s="9"/>
      <c r="C128" s="9"/>
      <c r="D128" s="9"/>
      <c r="E128" s="9"/>
      <c r="F128" s="9"/>
      <c r="G128" s="9"/>
      <c r="H128" s="9"/>
      <c r="I128" s="9"/>
      <c r="J128" s="9"/>
      <c r="K128" s="9"/>
      <c r="L128" s="9"/>
      <c r="M128" s="9"/>
      <c r="N128" s="9"/>
      <c r="O128" s="9"/>
      <c r="P128" s="9"/>
      <c r="Q128" s="9"/>
      <c r="R128" s="9"/>
      <c r="S128" s="9"/>
      <c r="T128" s="9"/>
      <c r="U128" s="9"/>
      <c r="V128" s="9"/>
      <c r="W128" s="9"/>
    </row>
    <row r="129" ht="12.75" customHeight="1">
      <c r="A129" s="9"/>
      <c r="B129" s="9"/>
      <c r="C129" s="9"/>
      <c r="D129" s="9"/>
      <c r="E129" s="9"/>
      <c r="F129" s="9"/>
      <c r="G129" s="9"/>
      <c r="H129" s="9"/>
      <c r="I129" s="9"/>
      <c r="J129" s="9"/>
      <c r="K129" s="9"/>
      <c r="L129" s="9"/>
      <c r="M129" s="9"/>
      <c r="N129" s="9"/>
      <c r="O129" s="9"/>
      <c r="P129" s="9"/>
      <c r="Q129" s="9"/>
      <c r="R129" s="9"/>
      <c r="S129" s="9"/>
      <c r="T129" s="9"/>
      <c r="U129" s="9"/>
      <c r="V129" s="9"/>
      <c r="W129" s="9"/>
    </row>
    <row r="130" ht="12.75" customHeight="1">
      <c r="A130" s="9"/>
      <c r="B130" s="9"/>
      <c r="C130" s="9"/>
      <c r="D130" s="9"/>
      <c r="E130" s="9"/>
      <c r="F130" s="9"/>
      <c r="G130" s="9"/>
      <c r="H130" s="9"/>
      <c r="I130" s="9"/>
      <c r="J130" s="9"/>
      <c r="K130" s="9"/>
      <c r="L130" s="9"/>
      <c r="M130" s="9"/>
      <c r="N130" s="9"/>
      <c r="O130" s="9"/>
      <c r="P130" s="9"/>
      <c r="Q130" s="9"/>
      <c r="R130" s="9"/>
      <c r="S130" s="9"/>
      <c r="T130" s="9"/>
      <c r="U130" s="9"/>
      <c r="V130" s="9"/>
      <c r="W130" s="9"/>
    </row>
    <row r="131" ht="12.75" customHeight="1">
      <c r="A131" s="9"/>
      <c r="B131" s="9"/>
      <c r="C131" s="9"/>
      <c r="D131" s="9"/>
      <c r="E131" s="9"/>
      <c r="F131" s="9"/>
      <c r="G131" s="9"/>
      <c r="H131" s="9"/>
      <c r="I131" s="9"/>
      <c r="J131" s="9"/>
      <c r="K131" s="9"/>
      <c r="L131" s="9"/>
      <c r="M131" s="9"/>
      <c r="N131" s="9"/>
      <c r="O131" s="9"/>
      <c r="P131" s="9"/>
      <c r="Q131" s="9"/>
      <c r="R131" s="9"/>
      <c r="S131" s="9"/>
      <c r="T131" s="9"/>
      <c r="U131" s="9"/>
      <c r="V131" s="9"/>
      <c r="W131" s="9"/>
    </row>
    <row r="132" ht="12.75" customHeight="1">
      <c r="A132" s="9"/>
      <c r="B132" s="9"/>
      <c r="C132" s="9"/>
      <c r="D132" s="9"/>
      <c r="E132" s="9"/>
      <c r="F132" s="9"/>
      <c r="G132" s="9"/>
      <c r="H132" s="9"/>
      <c r="I132" s="9"/>
      <c r="J132" s="9"/>
      <c r="K132" s="9"/>
      <c r="L132" s="9"/>
      <c r="M132" s="9"/>
      <c r="N132" s="9"/>
      <c r="O132" s="9"/>
      <c r="P132" s="9"/>
      <c r="Q132" s="9"/>
      <c r="R132" s="9"/>
      <c r="S132" s="9"/>
      <c r="T132" s="9"/>
      <c r="U132" s="9"/>
      <c r="V132" s="9"/>
      <c r="W132" s="9"/>
    </row>
    <row r="133" ht="12.75" customHeight="1">
      <c r="A133" s="9"/>
      <c r="B133" s="9"/>
      <c r="C133" s="9"/>
      <c r="D133" s="9"/>
      <c r="E133" s="9"/>
      <c r="F133" s="9"/>
      <c r="G133" s="9"/>
      <c r="H133" s="9"/>
      <c r="I133" s="9"/>
      <c r="J133" s="9"/>
      <c r="K133" s="9"/>
      <c r="L133" s="9"/>
      <c r="M133" s="9"/>
      <c r="N133" s="9"/>
      <c r="O133" s="9"/>
      <c r="P133" s="9"/>
      <c r="Q133" s="9"/>
      <c r="R133" s="9"/>
      <c r="S133" s="9"/>
      <c r="T133" s="9"/>
      <c r="U133" s="9"/>
      <c r="V133" s="9"/>
      <c r="W133" s="9"/>
    </row>
    <row r="134" ht="12.75" customHeight="1">
      <c r="A134" s="9"/>
      <c r="B134" s="9"/>
      <c r="C134" s="9"/>
      <c r="D134" s="9"/>
      <c r="E134" s="9"/>
      <c r="F134" s="9"/>
      <c r="G134" s="9"/>
      <c r="H134" s="9"/>
      <c r="I134" s="9"/>
      <c r="J134" s="9"/>
      <c r="K134" s="9"/>
      <c r="L134" s="9"/>
      <c r="M134" s="9"/>
      <c r="N134" s="9"/>
      <c r="O134" s="9"/>
      <c r="P134" s="9"/>
      <c r="Q134" s="9"/>
      <c r="R134" s="9"/>
      <c r="S134" s="9"/>
      <c r="T134" s="9"/>
      <c r="U134" s="9"/>
      <c r="V134" s="9"/>
      <c r="W134" s="9"/>
    </row>
    <row r="135" ht="12.75" customHeight="1">
      <c r="A135" s="9"/>
      <c r="B135" s="9"/>
      <c r="C135" s="9"/>
      <c r="D135" s="9"/>
      <c r="E135" s="9"/>
      <c r="F135" s="9"/>
      <c r="G135" s="9"/>
      <c r="H135" s="9"/>
      <c r="I135" s="9"/>
      <c r="J135" s="9"/>
      <c r="K135" s="9"/>
      <c r="L135" s="9"/>
      <c r="M135" s="9"/>
      <c r="N135" s="9"/>
      <c r="O135" s="9"/>
      <c r="P135" s="9"/>
      <c r="Q135" s="9"/>
      <c r="R135" s="9"/>
      <c r="S135" s="9"/>
      <c r="T135" s="9"/>
      <c r="U135" s="9"/>
      <c r="V135" s="9"/>
      <c r="W135" s="9"/>
    </row>
    <row r="136" ht="12.75" customHeight="1">
      <c r="A136" s="9"/>
      <c r="B136" s="9"/>
      <c r="C136" s="9"/>
      <c r="D136" s="9"/>
      <c r="E136" s="9"/>
      <c r="F136" s="9"/>
      <c r="G136" s="9"/>
      <c r="H136" s="9"/>
      <c r="I136" s="9"/>
      <c r="J136" s="9"/>
      <c r="K136" s="9"/>
      <c r="L136" s="9"/>
      <c r="M136" s="9"/>
      <c r="N136" s="9"/>
      <c r="O136" s="9"/>
      <c r="P136" s="9"/>
      <c r="Q136" s="9"/>
      <c r="R136" s="9"/>
      <c r="S136" s="9"/>
      <c r="T136" s="9"/>
      <c r="U136" s="9"/>
      <c r="V136" s="9"/>
      <c r="W136" s="9"/>
    </row>
    <row r="137" ht="12.75" customHeight="1">
      <c r="A137" s="9"/>
      <c r="B137" s="9"/>
      <c r="C137" s="9"/>
      <c r="D137" s="9"/>
      <c r="E137" s="9"/>
      <c r="F137" s="9"/>
      <c r="G137" s="9"/>
      <c r="H137" s="9"/>
      <c r="I137" s="9"/>
      <c r="J137" s="9"/>
      <c r="K137" s="9"/>
      <c r="L137" s="9"/>
      <c r="M137" s="9"/>
      <c r="N137" s="9"/>
      <c r="O137" s="9"/>
      <c r="P137" s="9"/>
      <c r="Q137" s="9"/>
      <c r="R137" s="9"/>
      <c r="S137" s="9"/>
      <c r="T137" s="9"/>
      <c r="U137" s="9"/>
      <c r="V137" s="9"/>
      <c r="W137" s="9"/>
    </row>
    <row r="138" ht="12.75" customHeight="1">
      <c r="A138" s="9"/>
      <c r="B138" s="9"/>
      <c r="C138" s="9"/>
      <c r="D138" s="9"/>
      <c r="E138" s="9"/>
      <c r="F138" s="9"/>
      <c r="G138" s="9"/>
      <c r="H138" s="9"/>
      <c r="I138" s="9"/>
      <c r="J138" s="9"/>
      <c r="K138" s="9"/>
      <c r="L138" s="9"/>
      <c r="M138" s="9"/>
      <c r="N138" s="9"/>
      <c r="O138" s="9"/>
      <c r="P138" s="9"/>
      <c r="Q138" s="9"/>
      <c r="R138" s="9"/>
      <c r="S138" s="9"/>
      <c r="T138" s="9"/>
      <c r="U138" s="9"/>
      <c r="V138" s="9"/>
      <c r="W138" s="9"/>
    </row>
    <row r="139" ht="12.75" customHeight="1">
      <c r="A139" s="9"/>
      <c r="B139" s="9"/>
      <c r="C139" s="9"/>
      <c r="D139" s="9"/>
      <c r="E139" s="9"/>
      <c r="F139" s="9"/>
      <c r="G139" s="9"/>
      <c r="H139" s="9"/>
      <c r="I139" s="9"/>
      <c r="J139" s="9"/>
      <c r="K139" s="9"/>
      <c r="L139" s="9"/>
      <c r="M139" s="9"/>
      <c r="N139" s="9"/>
      <c r="O139" s="9"/>
      <c r="P139" s="9"/>
      <c r="Q139" s="9"/>
      <c r="R139" s="9"/>
      <c r="S139" s="9"/>
      <c r="T139" s="9"/>
      <c r="U139" s="9"/>
      <c r="V139" s="9"/>
      <c r="W139" s="9"/>
    </row>
    <row r="140" ht="12.75" customHeight="1">
      <c r="A140" s="9"/>
      <c r="B140" s="9"/>
      <c r="C140" s="9"/>
      <c r="D140" s="9"/>
      <c r="E140" s="9"/>
      <c r="F140" s="9"/>
      <c r="G140" s="9"/>
      <c r="H140" s="9"/>
      <c r="I140" s="9"/>
      <c r="J140" s="9"/>
      <c r="K140" s="9"/>
      <c r="L140" s="9"/>
      <c r="M140" s="9"/>
      <c r="N140" s="9"/>
      <c r="O140" s="9"/>
      <c r="P140" s="9"/>
      <c r="Q140" s="9"/>
      <c r="R140" s="9"/>
      <c r="S140" s="9"/>
      <c r="T140" s="9"/>
      <c r="U140" s="9"/>
      <c r="V140" s="9"/>
      <c r="W140" s="9"/>
    </row>
    <row r="141" ht="12.75" customHeight="1">
      <c r="A141" s="9"/>
      <c r="B141" s="9"/>
      <c r="C141" s="9"/>
      <c r="D141" s="9"/>
      <c r="E141" s="9"/>
      <c r="F141" s="9"/>
      <c r="G141" s="9"/>
      <c r="H141" s="9"/>
      <c r="I141" s="9"/>
      <c r="J141" s="9"/>
      <c r="K141" s="9"/>
      <c r="L141" s="9"/>
      <c r="M141" s="9"/>
      <c r="N141" s="9"/>
      <c r="O141" s="9"/>
      <c r="P141" s="9"/>
      <c r="Q141" s="9"/>
      <c r="R141" s="9"/>
      <c r="S141" s="9"/>
      <c r="T141" s="9"/>
      <c r="U141" s="9"/>
      <c r="V141" s="9"/>
      <c r="W141" s="9"/>
    </row>
    <row r="142" ht="12.75" customHeight="1">
      <c r="A142" s="9"/>
      <c r="B142" s="9"/>
      <c r="C142" s="9"/>
      <c r="D142" s="9"/>
      <c r="E142" s="9"/>
      <c r="F142" s="9"/>
      <c r="G142" s="9"/>
      <c r="H142" s="9"/>
      <c r="I142" s="9"/>
      <c r="J142" s="9"/>
      <c r="K142" s="9"/>
      <c r="L142" s="9"/>
      <c r="M142" s="9"/>
      <c r="N142" s="9"/>
      <c r="O142" s="9"/>
      <c r="P142" s="9"/>
      <c r="Q142" s="9"/>
      <c r="R142" s="9"/>
      <c r="S142" s="9"/>
      <c r="T142" s="9"/>
      <c r="U142" s="9"/>
      <c r="V142" s="9"/>
      <c r="W142" s="9"/>
    </row>
    <row r="143" ht="12.75" customHeight="1">
      <c r="A143" s="9"/>
      <c r="B143" s="9"/>
      <c r="C143" s="9"/>
      <c r="D143" s="9"/>
      <c r="E143" s="9"/>
      <c r="F143" s="9"/>
      <c r="G143" s="9"/>
      <c r="H143" s="9"/>
      <c r="I143" s="9"/>
      <c r="J143" s="9"/>
      <c r="K143" s="9"/>
      <c r="L143" s="9"/>
      <c r="M143" s="9"/>
      <c r="N143" s="9"/>
      <c r="O143" s="9"/>
      <c r="P143" s="9"/>
      <c r="Q143" s="9"/>
      <c r="R143" s="9"/>
      <c r="S143" s="9"/>
      <c r="T143" s="9"/>
      <c r="U143" s="9"/>
      <c r="V143" s="9"/>
      <c r="W143" s="9"/>
    </row>
    <row r="144" ht="12.75" customHeight="1">
      <c r="A144" s="9"/>
      <c r="B144" s="9"/>
      <c r="C144" s="9"/>
      <c r="D144" s="9"/>
      <c r="E144" s="9"/>
      <c r="F144" s="9"/>
      <c r="G144" s="9"/>
      <c r="H144" s="9"/>
      <c r="I144" s="9"/>
      <c r="J144" s="9"/>
      <c r="K144" s="9"/>
      <c r="L144" s="9"/>
      <c r="M144" s="9"/>
      <c r="N144" s="9"/>
      <c r="O144" s="9"/>
      <c r="P144" s="9"/>
      <c r="Q144" s="9"/>
      <c r="R144" s="9"/>
      <c r="S144" s="9"/>
      <c r="T144" s="9"/>
      <c r="U144" s="9"/>
      <c r="V144" s="9"/>
      <c r="W144" s="9"/>
    </row>
    <row r="145" ht="12.75" customHeight="1">
      <c r="A145" s="9"/>
      <c r="B145" s="9"/>
      <c r="C145" s="9"/>
      <c r="D145" s="9"/>
      <c r="E145" s="9"/>
      <c r="F145" s="9"/>
      <c r="G145" s="9"/>
      <c r="H145" s="9"/>
      <c r="I145" s="9"/>
      <c r="J145" s="9"/>
      <c r="K145" s="9"/>
      <c r="L145" s="9"/>
      <c r="M145" s="9"/>
      <c r="N145" s="9"/>
      <c r="O145" s="9"/>
      <c r="P145" s="9"/>
      <c r="Q145" s="9"/>
      <c r="R145" s="9"/>
      <c r="S145" s="9"/>
      <c r="T145" s="9"/>
      <c r="U145" s="9"/>
      <c r="V145" s="9"/>
      <c r="W145" s="9"/>
    </row>
    <row r="146" ht="12.75" customHeight="1">
      <c r="A146" s="9"/>
      <c r="B146" s="9"/>
      <c r="C146" s="9"/>
      <c r="D146" s="9"/>
      <c r="E146" s="9"/>
      <c r="F146" s="9"/>
      <c r="G146" s="9"/>
      <c r="H146" s="9"/>
      <c r="I146" s="9"/>
      <c r="J146" s="9"/>
      <c r="K146" s="9"/>
      <c r="L146" s="9"/>
      <c r="M146" s="9"/>
      <c r="N146" s="9"/>
      <c r="O146" s="9"/>
      <c r="P146" s="9"/>
      <c r="Q146" s="9"/>
      <c r="R146" s="9"/>
      <c r="S146" s="9"/>
      <c r="T146" s="9"/>
      <c r="U146" s="9"/>
      <c r="V146" s="9"/>
      <c r="W146" s="9"/>
    </row>
    <row r="147" ht="12.75" customHeight="1">
      <c r="A147" s="9"/>
      <c r="B147" s="9"/>
      <c r="C147" s="9"/>
      <c r="D147" s="9"/>
      <c r="E147" s="9"/>
      <c r="F147" s="9"/>
      <c r="G147" s="9"/>
      <c r="H147" s="9"/>
      <c r="I147" s="9"/>
      <c r="J147" s="9"/>
      <c r="K147" s="9"/>
      <c r="L147" s="9"/>
      <c r="M147" s="9"/>
      <c r="N147" s="9"/>
      <c r="O147" s="9"/>
      <c r="P147" s="9"/>
      <c r="Q147" s="9"/>
      <c r="R147" s="9"/>
      <c r="S147" s="9"/>
      <c r="T147" s="9"/>
      <c r="U147" s="9"/>
      <c r="V147" s="9"/>
      <c r="W147" s="9"/>
    </row>
    <row r="148" ht="12.75" customHeight="1">
      <c r="A148" s="9"/>
      <c r="B148" s="9"/>
      <c r="C148" s="9"/>
      <c r="D148" s="9"/>
      <c r="E148" s="9"/>
      <c r="F148" s="9"/>
      <c r="G148" s="9"/>
      <c r="H148" s="9"/>
      <c r="I148" s="9"/>
      <c r="J148" s="9"/>
      <c r="K148" s="9"/>
      <c r="L148" s="9"/>
      <c r="M148" s="9"/>
      <c r="N148" s="9"/>
      <c r="O148" s="9"/>
      <c r="P148" s="9"/>
      <c r="Q148" s="9"/>
      <c r="R148" s="9"/>
      <c r="S148" s="9"/>
      <c r="T148" s="9"/>
      <c r="U148" s="9"/>
      <c r="V148" s="9"/>
      <c r="W148" s="9"/>
    </row>
    <row r="149" ht="12.75" customHeight="1">
      <c r="A149" s="9"/>
      <c r="B149" s="9"/>
      <c r="C149" s="9"/>
      <c r="D149" s="9"/>
      <c r="E149" s="9"/>
      <c r="F149" s="9"/>
      <c r="G149" s="9"/>
      <c r="H149" s="9"/>
      <c r="I149" s="9"/>
      <c r="J149" s="9"/>
      <c r="K149" s="9"/>
      <c r="L149" s="9"/>
      <c r="M149" s="9"/>
      <c r="N149" s="9"/>
      <c r="O149" s="9"/>
      <c r="P149" s="9"/>
      <c r="Q149" s="9"/>
      <c r="R149" s="9"/>
      <c r="S149" s="9"/>
      <c r="T149" s="9"/>
      <c r="U149" s="9"/>
      <c r="V149" s="9"/>
      <c r="W149" s="9"/>
    </row>
    <row r="150" ht="12.75" customHeight="1">
      <c r="A150" s="9"/>
      <c r="B150" s="9"/>
      <c r="C150" s="9"/>
      <c r="D150" s="9"/>
      <c r="E150" s="9"/>
      <c r="F150" s="9"/>
      <c r="G150" s="9"/>
      <c r="H150" s="9"/>
      <c r="I150" s="9"/>
      <c r="J150" s="9"/>
      <c r="K150" s="9"/>
      <c r="L150" s="9"/>
      <c r="M150" s="9"/>
      <c r="N150" s="9"/>
      <c r="O150" s="9"/>
      <c r="P150" s="9"/>
      <c r="Q150" s="9"/>
      <c r="R150" s="9"/>
      <c r="S150" s="9"/>
      <c r="T150" s="9"/>
      <c r="U150" s="9"/>
      <c r="V150" s="9"/>
      <c r="W150" s="9"/>
    </row>
    <row r="151" ht="12.75" customHeight="1">
      <c r="A151" s="9"/>
      <c r="B151" s="9"/>
      <c r="C151" s="9"/>
      <c r="D151" s="9"/>
      <c r="E151" s="9"/>
      <c r="F151" s="9"/>
      <c r="G151" s="9"/>
      <c r="H151" s="9"/>
      <c r="I151" s="9"/>
      <c r="J151" s="9"/>
      <c r="K151" s="9"/>
      <c r="L151" s="9"/>
      <c r="M151" s="9"/>
      <c r="N151" s="9"/>
      <c r="O151" s="9"/>
      <c r="P151" s="9"/>
      <c r="Q151" s="9"/>
      <c r="R151" s="9"/>
      <c r="S151" s="9"/>
      <c r="T151" s="9"/>
      <c r="U151" s="9"/>
      <c r="V151" s="9"/>
      <c r="W151" s="9"/>
    </row>
    <row r="152" ht="12.75" customHeight="1">
      <c r="A152" s="9"/>
      <c r="B152" s="9"/>
      <c r="C152" s="9"/>
      <c r="D152" s="9"/>
      <c r="E152" s="9"/>
      <c r="F152" s="9"/>
      <c r="G152" s="9"/>
      <c r="H152" s="9"/>
      <c r="I152" s="9"/>
      <c r="J152" s="9"/>
      <c r="K152" s="9"/>
      <c r="L152" s="9"/>
      <c r="M152" s="9"/>
      <c r="N152" s="9"/>
      <c r="O152" s="9"/>
      <c r="P152" s="9"/>
      <c r="Q152" s="9"/>
      <c r="R152" s="9"/>
      <c r="S152" s="9"/>
      <c r="T152" s="9"/>
      <c r="U152" s="9"/>
      <c r="V152" s="9"/>
      <c r="W152" s="9"/>
    </row>
    <row r="153" ht="12.75" customHeight="1">
      <c r="A153" s="9"/>
      <c r="B153" s="9"/>
      <c r="C153" s="9"/>
      <c r="D153" s="9"/>
      <c r="E153" s="9"/>
      <c r="F153" s="9"/>
      <c r="G153" s="9"/>
      <c r="H153" s="9"/>
      <c r="I153" s="9"/>
      <c r="J153" s="9"/>
      <c r="K153" s="9"/>
      <c r="L153" s="9"/>
      <c r="M153" s="9"/>
      <c r="N153" s="9"/>
      <c r="O153" s="9"/>
      <c r="P153" s="9"/>
      <c r="Q153" s="9"/>
      <c r="R153" s="9"/>
      <c r="S153" s="9"/>
      <c r="T153" s="9"/>
      <c r="U153" s="9"/>
      <c r="V153" s="9"/>
      <c r="W153" s="9"/>
    </row>
    <row r="154" ht="12.75" customHeight="1">
      <c r="A154" s="9"/>
      <c r="B154" s="9"/>
      <c r="C154" s="9"/>
      <c r="D154" s="9"/>
      <c r="E154" s="9"/>
      <c r="F154" s="9"/>
      <c r="G154" s="9"/>
      <c r="H154" s="9"/>
      <c r="I154" s="9"/>
      <c r="J154" s="9"/>
      <c r="K154" s="9"/>
      <c r="L154" s="9"/>
      <c r="M154" s="9"/>
      <c r="N154" s="9"/>
      <c r="O154" s="9"/>
      <c r="P154" s="9"/>
      <c r="Q154" s="9"/>
      <c r="R154" s="9"/>
      <c r="S154" s="9"/>
      <c r="T154" s="9"/>
      <c r="U154" s="9"/>
      <c r="V154" s="9"/>
      <c r="W154" s="9"/>
    </row>
    <row r="155" ht="12.75" customHeight="1">
      <c r="A155" s="9"/>
      <c r="B155" s="9"/>
      <c r="C155" s="9"/>
      <c r="D155" s="9"/>
      <c r="E155" s="9"/>
      <c r="F155" s="9"/>
      <c r="G155" s="9"/>
      <c r="H155" s="9"/>
      <c r="I155" s="9"/>
      <c r="J155" s="9"/>
      <c r="K155" s="9"/>
      <c r="L155" s="9"/>
      <c r="M155" s="9"/>
      <c r="N155" s="9"/>
      <c r="O155" s="9"/>
      <c r="P155" s="9"/>
      <c r="Q155" s="9"/>
      <c r="R155" s="9"/>
      <c r="S155" s="9"/>
      <c r="T155" s="9"/>
      <c r="U155" s="9"/>
      <c r="V155" s="9"/>
      <c r="W155" s="9"/>
    </row>
    <row r="156" ht="12.75" customHeight="1">
      <c r="A156" s="9"/>
      <c r="B156" s="9"/>
      <c r="C156" s="9"/>
      <c r="D156" s="9"/>
      <c r="E156" s="9"/>
      <c r="F156" s="9"/>
      <c r="G156" s="9"/>
      <c r="H156" s="9"/>
      <c r="I156" s="9"/>
      <c r="J156" s="9"/>
      <c r="K156" s="9"/>
      <c r="L156" s="9"/>
      <c r="M156" s="9"/>
      <c r="N156" s="9"/>
      <c r="O156" s="9"/>
      <c r="P156" s="9"/>
      <c r="Q156" s="9"/>
      <c r="R156" s="9"/>
      <c r="S156" s="9"/>
      <c r="T156" s="9"/>
      <c r="U156" s="9"/>
      <c r="V156" s="9"/>
      <c r="W156" s="9"/>
    </row>
    <row r="157" ht="12.75" customHeight="1">
      <c r="A157" s="9"/>
      <c r="B157" s="9"/>
      <c r="C157" s="9"/>
      <c r="D157" s="9"/>
      <c r="E157" s="9"/>
      <c r="F157" s="9"/>
      <c r="G157" s="9"/>
      <c r="H157" s="9"/>
      <c r="I157" s="9"/>
      <c r="J157" s="9"/>
      <c r="K157" s="9"/>
      <c r="L157" s="9"/>
      <c r="M157" s="9"/>
      <c r="N157" s="9"/>
      <c r="O157" s="9"/>
      <c r="P157" s="9"/>
      <c r="Q157" s="9"/>
      <c r="R157" s="9"/>
      <c r="S157" s="9"/>
      <c r="T157" s="9"/>
      <c r="U157" s="9"/>
      <c r="V157" s="9"/>
      <c r="W157" s="9"/>
    </row>
    <row r="158" ht="12.75" customHeight="1">
      <c r="A158" s="9"/>
      <c r="B158" s="9"/>
      <c r="C158" s="9"/>
      <c r="D158" s="9"/>
      <c r="E158" s="9"/>
      <c r="F158" s="9"/>
      <c r="G158" s="9"/>
      <c r="H158" s="9"/>
      <c r="I158" s="9"/>
      <c r="J158" s="9"/>
      <c r="K158" s="9"/>
      <c r="L158" s="9"/>
      <c r="M158" s="9"/>
      <c r="N158" s="9"/>
      <c r="O158" s="9"/>
      <c r="P158" s="9"/>
      <c r="Q158" s="9"/>
      <c r="R158" s="9"/>
      <c r="S158" s="9"/>
      <c r="T158" s="9"/>
      <c r="U158" s="9"/>
      <c r="V158" s="9"/>
      <c r="W158" s="9"/>
    </row>
    <row r="159" ht="12.75" customHeight="1">
      <c r="A159" s="9"/>
      <c r="B159" s="9"/>
      <c r="C159" s="9"/>
      <c r="D159" s="9"/>
      <c r="E159" s="9"/>
      <c r="F159" s="9"/>
      <c r="G159" s="9"/>
      <c r="H159" s="9"/>
      <c r="I159" s="9"/>
      <c r="J159" s="9"/>
      <c r="K159" s="9"/>
      <c r="L159" s="9"/>
      <c r="M159" s="9"/>
      <c r="N159" s="9"/>
      <c r="O159" s="9"/>
      <c r="P159" s="9"/>
      <c r="Q159" s="9"/>
      <c r="R159" s="9"/>
      <c r="S159" s="9"/>
      <c r="T159" s="9"/>
      <c r="U159" s="9"/>
      <c r="V159" s="9"/>
      <c r="W159" s="9"/>
    </row>
    <row r="160" ht="12.75" customHeight="1">
      <c r="A160" s="9"/>
      <c r="B160" s="9"/>
      <c r="C160" s="9"/>
      <c r="D160" s="9"/>
      <c r="E160" s="9"/>
      <c r="F160" s="9"/>
      <c r="G160" s="9"/>
      <c r="H160" s="9"/>
      <c r="I160" s="9"/>
      <c r="J160" s="9"/>
      <c r="K160" s="9"/>
      <c r="L160" s="9"/>
      <c r="M160" s="9"/>
      <c r="N160" s="9"/>
      <c r="O160" s="9"/>
      <c r="P160" s="9"/>
      <c r="Q160" s="9"/>
      <c r="R160" s="9"/>
      <c r="S160" s="9"/>
      <c r="T160" s="9"/>
      <c r="U160" s="9"/>
      <c r="V160" s="9"/>
      <c r="W160" s="9"/>
    </row>
    <row r="161" ht="12.75" customHeight="1">
      <c r="A161" s="9"/>
      <c r="B161" s="9"/>
      <c r="C161" s="9"/>
      <c r="D161" s="9"/>
      <c r="E161" s="9"/>
      <c r="F161" s="9"/>
      <c r="G161" s="9"/>
      <c r="H161" s="9"/>
      <c r="I161" s="9"/>
      <c r="J161" s="9"/>
      <c r="K161" s="9"/>
      <c r="L161" s="9"/>
      <c r="M161" s="9"/>
      <c r="N161" s="9"/>
      <c r="O161" s="9"/>
      <c r="P161" s="9"/>
      <c r="Q161" s="9"/>
      <c r="R161" s="9"/>
      <c r="S161" s="9"/>
      <c r="T161" s="9"/>
      <c r="U161" s="9"/>
      <c r="V161" s="9"/>
      <c r="W161" s="9"/>
    </row>
    <row r="162" ht="12.75" customHeight="1">
      <c r="A162" s="9"/>
      <c r="B162" s="9"/>
      <c r="C162" s="9"/>
      <c r="D162" s="9"/>
      <c r="E162" s="9"/>
      <c r="F162" s="9"/>
      <c r="G162" s="9"/>
      <c r="H162" s="9"/>
      <c r="I162" s="9"/>
      <c r="J162" s="9"/>
      <c r="K162" s="9"/>
      <c r="L162" s="9"/>
      <c r="M162" s="9"/>
      <c r="N162" s="9"/>
      <c r="O162" s="9"/>
      <c r="P162" s="9"/>
      <c r="Q162" s="9"/>
      <c r="R162" s="9"/>
      <c r="S162" s="9"/>
      <c r="T162" s="9"/>
      <c r="U162" s="9"/>
      <c r="V162" s="9"/>
      <c r="W162" s="9"/>
    </row>
    <row r="163" ht="12.75" customHeight="1">
      <c r="A163" s="9"/>
      <c r="B163" s="9"/>
      <c r="C163" s="9"/>
      <c r="D163" s="9"/>
      <c r="E163" s="9"/>
      <c r="F163" s="9"/>
      <c r="G163" s="9"/>
      <c r="H163" s="9"/>
      <c r="I163" s="9"/>
      <c r="J163" s="9"/>
      <c r="K163" s="9"/>
      <c r="L163" s="9"/>
      <c r="M163" s="9"/>
      <c r="N163" s="9"/>
      <c r="O163" s="9"/>
      <c r="P163" s="9"/>
      <c r="Q163" s="9"/>
      <c r="R163" s="9"/>
      <c r="S163" s="9"/>
      <c r="T163" s="9"/>
      <c r="U163" s="9"/>
      <c r="V163" s="9"/>
      <c r="W163" s="9"/>
    </row>
    <row r="164" ht="12.75" customHeight="1">
      <c r="A164" s="9"/>
      <c r="B164" s="9"/>
      <c r="C164" s="9"/>
      <c r="D164" s="9"/>
      <c r="E164" s="9"/>
      <c r="F164" s="9"/>
      <c r="G164" s="9"/>
      <c r="H164" s="9"/>
      <c r="I164" s="9"/>
      <c r="J164" s="9"/>
      <c r="K164" s="9"/>
      <c r="L164" s="9"/>
      <c r="M164" s="9"/>
      <c r="N164" s="9"/>
      <c r="O164" s="9"/>
      <c r="P164" s="9"/>
      <c r="Q164" s="9"/>
      <c r="R164" s="9"/>
      <c r="S164" s="9"/>
      <c r="T164" s="9"/>
      <c r="U164" s="9"/>
      <c r="V164" s="9"/>
      <c r="W164" s="9"/>
    </row>
    <row r="165" ht="12.75" customHeight="1">
      <c r="A165" s="9"/>
      <c r="B165" s="9"/>
      <c r="C165" s="9"/>
      <c r="D165" s="9"/>
      <c r="E165" s="9"/>
      <c r="F165" s="9"/>
      <c r="G165" s="9"/>
      <c r="H165" s="9"/>
      <c r="I165" s="9"/>
      <c r="J165" s="9"/>
      <c r="K165" s="9"/>
      <c r="L165" s="9"/>
      <c r="M165" s="9"/>
      <c r="N165" s="9"/>
      <c r="O165" s="9"/>
      <c r="P165" s="9"/>
      <c r="Q165" s="9"/>
      <c r="R165" s="9"/>
      <c r="S165" s="9"/>
      <c r="T165" s="9"/>
      <c r="U165" s="9"/>
      <c r="V165" s="9"/>
      <c r="W165" s="9"/>
    </row>
    <row r="166" ht="12.75" customHeight="1">
      <c r="A166" s="9"/>
      <c r="B166" s="9"/>
      <c r="C166" s="9"/>
      <c r="D166" s="9"/>
      <c r="E166" s="9"/>
      <c r="F166" s="9"/>
      <c r="G166" s="9"/>
      <c r="H166" s="9"/>
      <c r="I166" s="9"/>
      <c r="J166" s="9"/>
      <c r="K166" s="9"/>
      <c r="L166" s="9"/>
      <c r="M166" s="9"/>
      <c r="N166" s="9"/>
      <c r="O166" s="9"/>
      <c r="P166" s="9"/>
      <c r="Q166" s="9"/>
      <c r="R166" s="9"/>
      <c r="S166" s="9"/>
      <c r="T166" s="9"/>
      <c r="U166" s="9"/>
      <c r="V166" s="9"/>
      <c r="W166" s="9"/>
    </row>
    <row r="167" ht="12.75" customHeight="1">
      <c r="A167" s="9"/>
      <c r="B167" s="9"/>
      <c r="C167" s="9"/>
      <c r="D167" s="9"/>
      <c r="E167" s="9"/>
      <c r="F167" s="9"/>
      <c r="G167" s="9"/>
      <c r="H167" s="9"/>
      <c r="I167" s="9"/>
      <c r="J167" s="9"/>
      <c r="K167" s="9"/>
      <c r="L167" s="9"/>
      <c r="M167" s="9"/>
      <c r="N167" s="9"/>
      <c r="O167" s="9"/>
      <c r="P167" s="9"/>
      <c r="Q167" s="9"/>
      <c r="R167" s="9"/>
      <c r="S167" s="9"/>
      <c r="T167" s="9"/>
      <c r="U167" s="9"/>
      <c r="V167" s="9"/>
      <c r="W167" s="9"/>
    </row>
    <row r="168" ht="12.75" customHeight="1">
      <c r="A168" s="9"/>
      <c r="B168" s="9"/>
      <c r="C168" s="9"/>
      <c r="D168" s="9"/>
      <c r="E168" s="9"/>
      <c r="F168" s="9"/>
      <c r="G168" s="9"/>
      <c r="H168" s="9"/>
      <c r="I168" s="9"/>
      <c r="J168" s="9"/>
      <c r="K168" s="9"/>
      <c r="L168" s="9"/>
      <c r="M168" s="9"/>
      <c r="N168" s="9"/>
      <c r="O168" s="9"/>
      <c r="P168" s="9"/>
      <c r="Q168" s="9"/>
      <c r="R168" s="9"/>
      <c r="S168" s="9"/>
      <c r="T168" s="9"/>
      <c r="U168" s="9"/>
      <c r="V168" s="9"/>
      <c r="W168" s="9"/>
    </row>
    <row r="169" ht="12.75" customHeight="1">
      <c r="A169" s="9"/>
      <c r="B169" s="9"/>
      <c r="C169" s="9"/>
      <c r="D169" s="9"/>
      <c r="E169" s="9"/>
      <c r="F169" s="9"/>
      <c r="G169" s="9"/>
      <c r="H169" s="9"/>
      <c r="I169" s="9"/>
      <c r="J169" s="9"/>
      <c r="K169" s="9"/>
      <c r="L169" s="9"/>
      <c r="M169" s="9"/>
      <c r="N169" s="9"/>
      <c r="O169" s="9"/>
      <c r="P169" s="9"/>
      <c r="Q169" s="9"/>
      <c r="R169" s="9"/>
      <c r="S169" s="9"/>
      <c r="T169" s="9"/>
      <c r="U169" s="9"/>
      <c r="V169" s="9"/>
      <c r="W169" s="9"/>
    </row>
    <row r="170" ht="12.75" customHeight="1">
      <c r="A170" s="9"/>
      <c r="B170" s="9"/>
      <c r="C170" s="9"/>
      <c r="D170" s="9"/>
      <c r="E170" s="9"/>
      <c r="F170" s="9"/>
      <c r="G170" s="9"/>
      <c r="H170" s="9"/>
      <c r="I170" s="9"/>
      <c r="J170" s="9"/>
      <c r="K170" s="9"/>
      <c r="L170" s="9"/>
      <c r="M170" s="9"/>
      <c r="N170" s="9"/>
      <c r="O170" s="9"/>
      <c r="P170" s="9"/>
      <c r="Q170" s="9"/>
      <c r="R170" s="9"/>
      <c r="S170" s="9"/>
      <c r="T170" s="9"/>
      <c r="U170" s="9"/>
      <c r="V170" s="9"/>
      <c r="W170" s="9"/>
    </row>
    <row r="171" ht="12.75" customHeight="1">
      <c r="A171" s="9"/>
      <c r="B171" s="9"/>
      <c r="C171" s="9"/>
      <c r="D171" s="9"/>
      <c r="E171" s="9"/>
      <c r="F171" s="9"/>
      <c r="G171" s="9"/>
      <c r="H171" s="9"/>
      <c r="I171" s="9"/>
      <c r="J171" s="9"/>
      <c r="K171" s="9"/>
      <c r="L171" s="9"/>
      <c r="M171" s="9"/>
      <c r="N171" s="9"/>
      <c r="O171" s="9"/>
      <c r="P171" s="9"/>
      <c r="Q171" s="9"/>
      <c r="R171" s="9"/>
      <c r="S171" s="9"/>
      <c r="T171" s="9"/>
      <c r="U171" s="9"/>
      <c r="V171" s="9"/>
      <c r="W171" s="9"/>
    </row>
    <row r="172" ht="12.75" customHeight="1">
      <c r="A172" s="9"/>
      <c r="B172" s="9"/>
      <c r="C172" s="9"/>
      <c r="D172" s="9"/>
      <c r="E172" s="9"/>
      <c r="F172" s="9"/>
      <c r="G172" s="9"/>
      <c r="H172" s="9"/>
      <c r="I172" s="9"/>
      <c r="J172" s="9"/>
      <c r="K172" s="9"/>
      <c r="L172" s="9"/>
      <c r="M172" s="9"/>
      <c r="N172" s="9"/>
      <c r="O172" s="9"/>
      <c r="P172" s="9"/>
      <c r="Q172" s="9"/>
      <c r="R172" s="9"/>
      <c r="S172" s="9"/>
      <c r="T172" s="9"/>
      <c r="U172" s="9"/>
      <c r="V172" s="9"/>
      <c r="W172" s="9"/>
    </row>
    <row r="173" ht="12.75" customHeight="1">
      <c r="A173" s="9"/>
      <c r="B173" s="9"/>
      <c r="C173" s="9"/>
      <c r="D173" s="9"/>
      <c r="E173" s="9"/>
      <c r="F173" s="9"/>
      <c r="G173" s="9"/>
      <c r="H173" s="9"/>
      <c r="I173" s="9"/>
      <c r="J173" s="9"/>
      <c r="K173" s="9"/>
      <c r="L173" s="9"/>
      <c r="M173" s="9"/>
      <c r="N173" s="9"/>
      <c r="O173" s="9"/>
      <c r="P173" s="9"/>
      <c r="Q173" s="9"/>
      <c r="R173" s="9"/>
      <c r="S173" s="9"/>
      <c r="T173" s="9"/>
      <c r="U173" s="9"/>
      <c r="V173" s="9"/>
      <c r="W173" s="9"/>
    </row>
    <row r="174" ht="12.75" customHeight="1">
      <c r="A174" s="9"/>
      <c r="B174" s="9"/>
      <c r="C174" s="9"/>
      <c r="D174" s="9"/>
      <c r="E174" s="9"/>
      <c r="F174" s="9"/>
      <c r="G174" s="9"/>
      <c r="H174" s="9"/>
      <c r="I174" s="9"/>
      <c r="J174" s="9"/>
      <c r="K174" s="9"/>
      <c r="L174" s="9"/>
      <c r="M174" s="9"/>
      <c r="N174" s="9"/>
      <c r="O174" s="9"/>
      <c r="P174" s="9"/>
      <c r="Q174" s="9"/>
      <c r="R174" s="9"/>
      <c r="S174" s="9"/>
      <c r="T174" s="9"/>
      <c r="U174" s="9"/>
      <c r="V174" s="9"/>
      <c r="W174" s="9"/>
    </row>
    <row r="175" ht="12.75" customHeight="1">
      <c r="A175" s="9"/>
      <c r="B175" s="9"/>
      <c r="C175" s="9"/>
      <c r="D175" s="9"/>
      <c r="E175" s="9"/>
      <c r="F175" s="9"/>
      <c r="G175" s="9"/>
      <c r="H175" s="9"/>
      <c r="I175" s="9"/>
      <c r="J175" s="9"/>
      <c r="K175" s="9"/>
      <c r="L175" s="9"/>
      <c r="M175" s="9"/>
      <c r="N175" s="9"/>
      <c r="O175" s="9"/>
      <c r="P175" s="9"/>
      <c r="Q175" s="9"/>
      <c r="R175" s="9"/>
      <c r="S175" s="9"/>
      <c r="T175" s="9"/>
      <c r="U175" s="9"/>
      <c r="V175" s="9"/>
      <c r="W175" s="9"/>
    </row>
    <row r="176" ht="12.75" customHeight="1">
      <c r="A176" s="9"/>
      <c r="B176" s="9"/>
      <c r="C176" s="9"/>
      <c r="D176" s="9"/>
      <c r="E176" s="9"/>
      <c r="F176" s="9"/>
      <c r="G176" s="9"/>
      <c r="H176" s="9"/>
      <c r="I176" s="9"/>
      <c r="J176" s="9"/>
      <c r="K176" s="9"/>
      <c r="L176" s="9"/>
      <c r="M176" s="9"/>
      <c r="N176" s="9"/>
      <c r="O176" s="9"/>
      <c r="P176" s="9"/>
      <c r="Q176" s="9"/>
      <c r="R176" s="9"/>
      <c r="S176" s="9"/>
      <c r="T176" s="9"/>
      <c r="U176" s="9"/>
      <c r="V176" s="9"/>
      <c r="W176" s="9"/>
    </row>
    <row r="177" ht="12.75" customHeight="1">
      <c r="A177" s="9"/>
      <c r="B177" s="9"/>
      <c r="C177" s="9"/>
      <c r="D177" s="9"/>
      <c r="E177" s="9"/>
      <c r="F177" s="9"/>
      <c r="G177" s="9"/>
      <c r="H177" s="9"/>
      <c r="I177" s="9"/>
      <c r="J177" s="9"/>
      <c r="K177" s="9"/>
      <c r="L177" s="9"/>
      <c r="M177" s="9"/>
      <c r="N177" s="9"/>
      <c r="O177" s="9"/>
      <c r="P177" s="9"/>
      <c r="Q177" s="9"/>
      <c r="R177" s="9"/>
      <c r="S177" s="9"/>
      <c r="T177" s="9"/>
      <c r="U177" s="9"/>
      <c r="V177" s="9"/>
      <c r="W177" s="9"/>
    </row>
    <row r="178" ht="12.75" customHeight="1">
      <c r="A178" s="9"/>
      <c r="B178" s="9"/>
      <c r="C178" s="9"/>
      <c r="D178" s="9"/>
      <c r="E178" s="9"/>
      <c r="F178" s="9"/>
      <c r="G178" s="9"/>
      <c r="H178" s="9"/>
      <c r="I178" s="9"/>
      <c r="J178" s="9"/>
      <c r="K178" s="9"/>
      <c r="L178" s="9"/>
      <c r="M178" s="9"/>
      <c r="N178" s="9"/>
      <c r="O178" s="9"/>
      <c r="P178" s="9"/>
      <c r="Q178" s="9"/>
      <c r="R178" s="9"/>
      <c r="S178" s="9"/>
      <c r="T178" s="9"/>
      <c r="U178" s="9"/>
      <c r="V178" s="9"/>
      <c r="W178" s="9"/>
    </row>
    <row r="179" ht="12.75" customHeight="1">
      <c r="A179" s="9"/>
      <c r="B179" s="9"/>
      <c r="C179" s="9"/>
      <c r="D179" s="9"/>
      <c r="E179" s="9"/>
      <c r="F179" s="9"/>
      <c r="G179" s="9"/>
      <c r="H179" s="9"/>
      <c r="I179" s="9"/>
      <c r="J179" s="9"/>
      <c r="K179" s="9"/>
      <c r="L179" s="9"/>
      <c r="M179" s="9"/>
      <c r="N179" s="9"/>
      <c r="O179" s="9"/>
      <c r="P179" s="9"/>
      <c r="Q179" s="9"/>
      <c r="R179" s="9"/>
      <c r="S179" s="9"/>
      <c r="T179" s="9"/>
      <c r="U179" s="9"/>
      <c r="V179" s="9"/>
      <c r="W179" s="9"/>
    </row>
    <row r="180" ht="12.75" customHeight="1">
      <c r="A180" s="9"/>
      <c r="B180" s="9"/>
      <c r="C180" s="9"/>
      <c r="D180" s="9"/>
      <c r="E180" s="9"/>
      <c r="F180" s="9"/>
      <c r="G180" s="9"/>
      <c r="H180" s="9"/>
      <c r="I180" s="9"/>
      <c r="J180" s="9"/>
      <c r="K180" s="9"/>
      <c r="L180" s="9"/>
      <c r="M180" s="9"/>
      <c r="N180" s="9"/>
      <c r="O180" s="9"/>
      <c r="P180" s="9"/>
      <c r="Q180" s="9"/>
      <c r="R180" s="9"/>
      <c r="S180" s="9"/>
      <c r="T180" s="9"/>
      <c r="U180" s="9"/>
      <c r="V180" s="9"/>
      <c r="W180" s="9"/>
    </row>
    <row r="181" ht="12.75" customHeight="1">
      <c r="A181" s="9"/>
      <c r="B181" s="9"/>
      <c r="C181" s="9"/>
      <c r="D181" s="9"/>
      <c r="E181" s="9"/>
      <c r="F181" s="9"/>
      <c r="G181" s="9"/>
      <c r="H181" s="9"/>
      <c r="I181" s="9"/>
      <c r="J181" s="9"/>
      <c r="K181" s="9"/>
      <c r="L181" s="9"/>
      <c r="M181" s="9"/>
      <c r="N181" s="9"/>
      <c r="O181" s="9"/>
      <c r="P181" s="9"/>
      <c r="Q181" s="9"/>
      <c r="R181" s="9"/>
      <c r="S181" s="9"/>
      <c r="T181" s="9"/>
      <c r="U181" s="9"/>
      <c r="V181" s="9"/>
      <c r="W181" s="9"/>
    </row>
    <row r="182" ht="12.75" customHeight="1">
      <c r="A182" s="9"/>
      <c r="B182" s="9"/>
      <c r="C182" s="9"/>
      <c r="D182" s="9"/>
      <c r="E182" s="9"/>
      <c r="F182" s="9"/>
      <c r="G182" s="9"/>
      <c r="H182" s="9"/>
      <c r="I182" s="9"/>
      <c r="J182" s="9"/>
      <c r="K182" s="9"/>
      <c r="L182" s="9"/>
      <c r="M182" s="9"/>
      <c r="N182" s="9"/>
      <c r="O182" s="9"/>
      <c r="P182" s="9"/>
      <c r="Q182" s="9"/>
      <c r="R182" s="9"/>
      <c r="S182" s="9"/>
      <c r="T182" s="9"/>
      <c r="U182" s="9"/>
      <c r="V182" s="9"/>
      <c r="W182" s="9"/>
    </row>
    <row r="183" ht="12.75" customHeight="1">
      <c r="A183" s="9"/>
      <c r="B183" s="9"/>
      <c r="C183" s="9"/>
      <c r="D183" s="9"/>
      <c r="E183" s="9"/>
      <c r="F183" s="9"/>
      <c r="G183" s="9"/>
      <c r="H183" s="9"/>
      <c r="I183" s="9"/>
      <c r="J183" s="9"/>
      <c r="K183" s="9"/>
      <c r="L183" s="9"/>
      <c r="M183" s="9"/>
      <c r="N183" s="9"/>
      <c r="O183" s="9"/>
      <c r="P183" s="9"/>
      <c r="Q183" s="9"/>
      <c r="R183" s="9"/>
      <c r="S183" s="9"/>
      <c r="T183" s="9"/>
      <c r="U183" s="9"/>
      <c r="V183" s="9"/>
      <c r="W183" s="9"/>
    </row>
    <row r="184" ht="12.75" customHeight="1">
      <c r="A184" s="9"/>
      <c r="B184" s="9"/>
      <c r="C184" s="9"/>
      <c r="D184" s="9"/>
      <c r="E184" s="9"/>
      <c r="F184" s="9"/>
      <c r="G184" s="9"/>
      <c r="H184" s="9"/>
      <c r="I184" s="9"/>
      <c r="J184" s="9"/>
      <c r="K184" s="9"/>
      <c r="L184" s="9"/>
      <c r="M184" s="9"/>
      <c r="N184" s="9"/>
      <c r="O184" s="9"/>
      <c r="P184" s="9"/>
      <c r="Q184" s="9"/>
      <c r="R184" s="9"/>
      <c r="S184" s="9"/>
      <c r="T184" s="9"/>
      <c r="U184" s="9"/>
      <c r="V184" s="9"/>
      <c r="W184" s="9"/>
    </row>
    <row r="185" ht="12.75" customHeight="1">
      <c r="A185" s="9"/>
      <c r="B185" s="9"/>
      <c r="C185" s="9"/>
      <c r="D185" s="9"/>
      <c r="E185" s="9"/>
      <c r="F185" s="9"/>
      <c r="G185" s="9"/>
      <c r="H185" s="9"/>
      <c r="I185" s="9"/>
      <c r="J185" s="9"/>
      <c r="K185" s="9"/>
      <c r="L185" s="9"/>
      <c r="M185" s="9"/>
      <c r="N185" s="9"/>
      <c r="O185" s="9"/>
      <c r="P185" s="9"/>
      <c r="Q185" s="9"/>
      <c r="R185" s="9"/>
      <c r="S185" s="9"/>
      <c r="T185" s="9"/>
      <c r="U185" s="9"/>
      <c r="V185" s="9"/>
      <c r="W185" s="9"/>
    </row>
    <row r="186" ht="12.75" customHeight="1">
      <c r="A186" s="9"/>
      <c r="B186" s="9"/>
      <c r="C186" s="9"/>
      <c r="D186" s="9"/>
      <c r="E186" s="9"/>
      <c r="F186" s="9"/>
      <c r="G186" s="9"/>
      <c r="H186" s="9"/>
      <c r="I186" s="9"/>
      <c r="J186" s="9"/>
      <c r="K186" s="9"/>
      <c r="L186" s="9"/>
      <c r="M186" s="9"/>
      <c r="N186" s="9"/>
      <c r="O186" s="9"/>
      <c r="P186" s="9"/>
      <c r="Q186" s="9"/>
      <c r="R186" s="9"/>
      <c r="S186" s="9"/>
      <c r="T186" s="9"/>
      <c r="U186" s="9"/>
      <c r="V186" s="9"/>
      <c r="W186" s="9"/>
    </row>
    <row r="187" ht="12.75" customHeight="1">
      <c r="A187" s="9"/>
      <c r="B187" s="9"/>
      <c r="C187" s="9"/>
      <c r="D187" s="9"/>
      <c r="E187" s="9"/>
      <c r="F187" s="9"/>
      <c r="G187" s="9"/>
      <c r="H187" s="9"/>
      <c r="I187" s="9"/>
      <c r="J187" s="9"/>
      <c r="K187" s="9"/>
      <c r="L187" s="9"/>
      <c r="M187" s="9"/>
      <c r="N187" s="9"/>
      <c r="O187" s="9"/>
      <c r="P187" s="9"/>
      <c r="Q187" s="9"/>
      <c r="R187" s="9"/>
      <c r="S187" s="9"/>
      <c r="T187" s="9"/>
      <c r="U187" s="9"/>
      <c r="V187" s="9"/>
      <c r="W187" s="9"/>
    </row>
    <row r="188" ht="12.75" customHeight="1">
      <c r="A188" s="9"/>
      <c r="B188" s="9"/>
      <c r="C188" s="9"/>
      <c r="D188" s="9"/>
      <c r="E188" s="9"/>
      <c r="F188" s="9"/>
      <c r="G188" s="9"/>
      <c r="H188" s="9"/>
      <c r="I188" s="9"/>
      <c r="J188" s="9"/>
      <c r="K188" s="9"/>
      <c r="L188" s="9"/>
      <c r="M188" s="9"/>
      <c r="N188" s="9"/>
      <c r="O188" s="9"/>
      <c r="P188" s="9"/>
      <c r="Q188" s="9"/>
      <c r="R188" s="9"/>
      <c r="S188" s="9"/>
      <c r="T188" s="9"/>
      <c r="U188" s="9"/>
      <c r="V188" s="9"/>
      <c r="W188" s="9"/>
    </row>
    <row r="189" ht="12.75" customHeight="1">
      <c r="A189" s="9"/>
      <c r="B189" s="9"/>
      <c r="C189" s="9"/>
      <c r="D189" s="9"/>
      <c r="E189" s="9"/>
      <c r="F189" s="9"/>
      <c r="G189" s="9"/>
      <c r="H189" s="9"/>
      <c r="I189" s="9"/>
      <c r="J189" s="9"/>
      <c r="K189" s="9"/>
      <c r="L189" s="9"/>
      <c r="M189" s="9"/>
      <c r="N189" s="9"/>
      <c r="O189" s="9"/>
      <c r="P189" s="9"/>
      <c r="Q189" s="9"/>
      <c r="R189" s="9"/>
      <c r="S189" s="9"/>
      <c r="T189" s="9"/>
      <c r="U189" s="9"/>
      <c r="V189" s="9"/>
      <c r="W189" s="9"/>
    </row>
    <row r="190" ht="12.75" customHeight="1">
      <c r="A190" s="9"/>
      <c r="B190" s="9"/>
      <c r="C190" s="9"/>
      <c r="D190" s="9"/>
      <c r="E190" s="9"/>
      <c r="F190" s="9"/>
      <c r="G190" s="9"/>
      <c r="H190" s="9"/>
      <c r="I190" s="9"/>
      <c r="J190" s="9"/>
      <c r="K190" s="9"/>
      <c r="L190" s="9"/>
      <c r="M190" s="9"/>
      <c r="N190" s="9"/>
      <c r="O190" s="9"/>
      <c r="P190" s="9"/>
      <c r="Q190" s="9"/>
      <c r="R190" s="9"/>
      <c r="S190" s="9"/>
      <c r="T190" s="9"/>
      <c r="U190" s="9"/>
      <c r="V190" s="9"/>
      <c r="W190" s="9"/>
    </row>
    <row r="191" ht="12.75" customHeight="1">
      <c r="A191" s="9"/>
      <c r="B191" s="9"/>
      <c r="C191" s="9"/>
      <c r="D191" s="9"/>
      <c r="E191" s="9"/>
      <c r="F191" s="9"/>
      <c r="G191" s="9"/>
      <c r="H191" s="9"/>
      <c r="I191" s="9"/>
      <c r="J191" s="9"/>
      <c r="K191" s="9"/>
      <c r="L191" s="9"/>
      <c r="M191" s="9"/>
      <c r="N191" s="9"/>
      <c r="O191" s="9"/>
      <c r="P191" s="9"/>
      <c r="Q191" s="9"/>
      <c r="R191" s="9"/>
      <c r="S191" s="9"/>
      <c r="T191" s="9"/>
      <c r="U191" s="9"/>
      <c r="V191" s="9"/>
      <c r="W191" s="9"/>
    </row>
    <row r="192" ht="12.75" customHeight="1">
      <c r="A192" s="9"/>
      <c r="B192" s="9"/>
      <c r="C192" s="9"/>
      <c r="D192" s="9"/>
      <c r="E192" s="9"/>
      <c r="F192" s="9"/>
      <c r="G192" s="9"/>
      <c r="H192" s="9"/>
      <c r="I192" s="9"/>
      <c r="J192" s="9"/>
      <c r="K192" s="9"/>
      <c r="L192" s="9"/>
      <c r="M192" s="9"/>
      <c r="N192" s="9"/>
      <c r="O192" s="9"/>
      <c r="P192" s="9"/>
      <c r="Q192" s="9"/>
      <c r="R192" s="9"/>
      <c r="S192" s="9"/>
      <c r="T192" s="9"/>
      <c r="U192" s="9"/>
      <c r="V192" s="9"/>
      <c r="W192" s="9"/>
    </row>
    <row r="193" ht="12.75" customHeight="1">
      <c r="A193" s="9"/>
      <c r="B193" s="9"/>
      <c r="C193" s="9"/>
      <c r="D193" s="9"/>
      <c r="E193" s="9"/>
      <c r="F193" s="9"/>
      <c r="G193" s="9"/>
      <c r="H193" s="9"/>
      <c r="I193" s="9"/>
      <c r="J193" s="9"/>
      <c r="K193" s="9"/>
      <c r="L193" s="9"/>
      <c r="M193" s="9"/>
      <c r="N193" s="9"/>
      <c r="O193" s="9"/>
      <c r="P193" s="9"/>
      <c r="Q193" s="9"/>
      <c r="R193" s="9"/>
      <c r="S193" s="9"/>
      <c r="T193" s="9"/>
      <c r="U193" s="9"/>
      <c r="V193" s="9"/>
      <c r="W193" s="9"/>
    </row>
    <row r="194" ht="12.75" customHeight="1">
      <c r="A194" s="9"/>
      <c r="B194" s="9"/>
      <c r="C194" s="9"/>
      <c r="D194" s="9"/>
      <c r="E194" s="9"/>
      <c r="F194" s="9"/>
      <c r="G194" s="9"/>
      <c r="H194" s="9"/>
      <c r="I194" s="9"/>
      <c r="J194" s="9"/>
      <c r="K194" s="9"/>
      <c r="L194" s="9"/>
      <c r="M194" s="9"/>
      <c r="N194" s="9"/>
      <c r="O194" s="9"/>
      <c r="P194" s="9"/>
      <c r="Q194" s="9"/>
      <c r="R194" s="9"/>
      <c r="S194" s="9"/>
      <c r="T194" s="9"/>
      <c r="U194" s="9"/>
      <c r="V194" s="9"/>
      <c r="W194" s="9"/>
    </row>
    <row r="195" ht="12.75" customHeight="1">
      <c r="A195" s="9"/>
      <c r="B195" s="9"/>
      <c r="C195" s="9"/>
      <c r="D195" s="9"/>
      <c r="E195" s="9"/>
      <c r="F195" s="9"/>
      <c r="G195" s="9"/>
      <c r="H195" s="9"/>
      <c r="I195" s="9"/>
      <c r="J195" s="9"/>
      <c r="K195" s="9"/>
      <c r="L195" s="9"/>
      <c r="M195" s="9"/>
      <c r="N195" s="9"/>
      <c r="O195" s="9"/>
      <c r="P195" s="9"/>
      <c r="Q195" s="9"/>
      <c r="R195" s="9"/>
      <c r="S195" s="9"/>
      <c r="T195" s="9"/>
      <c r="U195" s="9"/>
      <c r="V195" s="9"/>
      <c r="W195" s="9"/>
    </row>
    <row r="196" ht="12.75" customHeight="1">
      <c r="A196" s="9"/>
      <c r="B196" s="9"/>
      <c r="C196" s="9"/>
      <c r="D196" s="9"/>
      <c r="E196" s="9"/>
      <c r="F196" s="9"/>
      <c r="G196" s="9"/>
      <c r="H196" s="9"/>
      <c r="I196" s="9"/>
      <c r="J196" s="9"/>
      <c r="K196" s="9"/>
      <c r="L196" s="9"/>
      <c r="M196" s="9"/>
      <c r="N196" s="9"/>
      <c r="O196" s="9"/>
      <c r="P196" s="9"/>
      <c r="Q196" s="9"/>
      <c r="R196" s="9"/>
      <c r="S196" s="9"/>
      <c r="T196" s="9"/>
      <c r="U196" s="9"/>
      <c r="V196" s="9"/>
      <c r="W196" s="9"/>
    </row>
    <row r="197" ht="12.75" customHeight="1">
      <c r="A197" s="9"/>
      <c r="B197" s="9"/>
      <c r="C197" s="9"/>
      <c r="D197" s="9"/>
      <c r="E197" s="9"/>
      <c r="F197" s="9"/>
      <c r="G197" s="9"/>
      <c r="H197" s="9"/>
      <c r="I197" s="9"/>
      <c r="J197" s="9"/>
      <c r="K197" s="9"/>
      <c r="L197" s="9"/>
      <c r="M197" s="9"/>
      <c r="N197" s="9"/>
      <c r="O197" s="9"/>
      <c r="P197" s="9"/>
      <c r="Q197" s="9"/>
      <c r="R197" s="9"/>
      <c r="S197" s="9"/>
      <c r="T197" s="9"/>
      <c r="U197" s="9"/>
      <c r="V197" s="9"/>
      <c r="W197" s="9"/>
    </row>
    <row r="198" ht="12.75" customHeight="1">
      <c r="A198" s="9"/>
      <c r="B198" s="9"/>
      <c r="C198" s="9"/>
      <c r="D198" s="9"/>
      <c r="E198" s="9"/>
      <c r="F198" s="9"/>
      <c r="G198" s="9"/>
      <c r="H198" s="9"/>
      <c r="I198" s="9"/>
      <c r="J198" s="9"/>
      <c r="K198" s="9"/>
      <c r="L198" s="9"/>
      <c r="M198" s="9"/>
      <c r="N198" s="9"/>
      <c r="O198" s="9"/>
      <c r="P198" s="9"/>
      <c r="Q198" s="9"/>
      <c r="R198" s="9"/>
      <c r="S198" s="9"/>
      <c r="T198" s="9"/>
      <c r="U198" s="9"/>
      <c r="V198" s="9"/>
      <c r="W198" s="9"/>
    </row>
    <row r="199" ht="12.75" customHeight="1">
      <c r="A199" s="9"/>
      <c r="B199" s="9"/>
      <c r="C199" s="9"/>
      <c r="D199" s="9"/>
      <c r="E199" s="9"/>
      <c r="F199" s="9"/>
      <c r="G199" s="9"/>
      <c r="H199" s="9"/>
      <c r="I199" s="9"/>
      <c r="J199" s="9"/>
      <c r="K199" s="9"/>
      <c r="L199" s="9"/>
      <c r="M199" s="9"/>
      <c r="N199" s="9"/>
      <c r="O199" s="9"/>
      <c r="P199" s="9"/>
      <c r="Q199" s="9"/>
      <c r="R199" s="9"/>
      <c r="S199" s="9"/>
      <c r="T199" s="9"/>
      <c r="U199" s="9"/>
      <c r="V199" s="9"/>
      <c r="W199" s="9"/>
    </row>
    <row r="200" ht="12.75" customHeight="1">
      <c r="A200" s="9"/>
      <c r="B200" s="9"/>
      <c r="C200" s="9"/>
      <c r="D200" s="9"/>
      <c r="E200" s="9"/>
      <c r="F200" s="9"/>
      <c r="G200" s="9"/>
      <c r="H200" s="9"/>
      <c r="I200" s="9"/>
      <c r="J200" s="9"/>
      <c r="K200" s="9"/>
      <c r="L200" s="9"/>
      <c r="M200" s="9"/>
      <c r="N200" s="9"/>
      <c r="O200" s="9"/>
      <c r="P200" s="9"/>
      <c r="Q200" s="9"/>
      <c r="R200" s="9"/>
      <c r="S200" s="9"/>
      <c r="T200" s="9"/>
      <c r="U200" s="9"/>
      <c r="V200" s="9"/>
      <c r="W200" s="9"/>
    </row>
    <row r="201" ht="12.75" customHeight="1">
      <c r="A201" s="9"/>
      <c r="B201" s="9"/>
      <c r="C201" s="9"/>
      <c r="D201" s="9"/>
      <c r="E201" s="9"/>
      <c r="F201" s="9"/>
      <c r="G201" s="9"/>
      <c r="H201" s="9"/>
      <c r="I201" s="9"/>
      <c r="J201" s="9"/>
      <c r="K201" s="9"/>
      <c r="L201" s="9"/>
      <c r="M201" s="9"/>
      <c r="N201" s="9"/>
      <c r="O201" s="9"/>
      <c r="P201" s="9"/>
      <c r="Q201" s="9"/>
      <c r="R201" s="9"/>
      <c r="S201" s="9"/>
      <c r="T201" s="9"/>
      <c r="U201" s="9"/>
      <c r="V201" s="9"/>
      <c r="W201" s="9"/>
    </row>
    <row r="202" ht="12.75" customHeight="1">
      <c r="A202" s="9"/>
      <c r="B202" s="9"/>
      <c r="C202" s="9"/>
      <c r="D202" s="9"/>
      <c r="E202" s="9"/>
      <c r="F202" s="9"/>
      <c r="G202" s="9"/>
      <c r="H202" s="9"/>
      <c r="I202" s="9"/>
      <c r="J202" s="9"/>
      <c r="K202" s="9"/>
      <c r="L202" s="9"/>
      <c r="M202" s="9"/>
      <c r="N202" s="9"/>
      <c r="O202" s="9"/>
      <c r="P202" s="9"/>
      <c r="Q202" s="9"/>
      <c r="R202" s="9"/>
      <c r="S202" s="9"/>
      <c r="T202" s="9"/>
      <c r="U202" s="9"/>
      <c r="V202" s="9"/>
      <c r="W202" s="9"/>
    </row>
    <row r="203" ht="12.75" customHeight="1">
      <c r="A203" s="9"/>
      <c r="B203" s="9"/>
      <c r="C203" s="9"/>
      <c r="D203" s="9"/>
      <c r="E203" s="9"/>
      <c r="F203" s="9"/>
      <c r="G203" s="9"/>
      <c r="H203" s="9"/>
      <c r="I203" s="9"/>
      <c r="J203" s="9"/>
      <c r="K203" s="9"/>
      <c r="L203" s="9"/>
      <c r="M203" s="9"/>
      <c r="N203" s="9"/>
      <c r="O203" s="9"/>
      <c r="P203" s="9"/>
      <c r="Q203" s="9"/>
      <c r="R203" s="9"/>
      <c r="S203" s="9"/>
      <c r="T203" s="9"/>
      <c r="U203" s="9"/>
      <c r="V203" s="9"/>
      <c r="W203" s="9"/>
    </row>
    <row r="204" ht="12.75" customHeight="1">
      <c r="A204" s="9"/>
      <c r="B204" s="9"/>
      <c r="C204" s="9"/>
      <c r="D204" s="9"/>
      <c r="E204" s="9"/>
      <c r="F204" s="9"/>
      <c r="G204" s="9"/>
      <c r="H204" s="9"/>
      <c r="I204" s="9"/>
      <c r="J204" s="9"/>
      <c r="K204" s="9"/>
      <c r="L204" s="9"/>
      <c r="M204" s="9"/>
      <c r="N204" s="9"/>
      <c r="O204" s="9"/>
      <c r="P204" s="9"/>
      <c r="Q204" s="9"/>
      <c r="R204" s="9"/>
      <c r="S204" s="9"/>
      <c r="T204" s="9"/>
      <c r="U204" s="9"/>
      <c r="V204" s="9"/>
      <c r="W204" s="9"/>
    </row>
    <row r="205" ht="12.75" customHeight="1">
      <c r="A205" s="9"/>
      <c r="B205" s="9"/>
      <c r="C205" s="9"/>
      <c r="D205" s="9"/>
      <c r="E205" s="9"/>
      <c r="F205" s="9"/>
      <c r="G205" s="9"/>
      <c r="H205" s="9"/>
      <c r="I205" s="9"/>
      <c r="J205" s="9"/>
      <c r="K205" s="9"/>
      <c r="L205" s="9"/>
      <c r="M205" s="9"/>
      <c r="N205" s="9"/>
      <c r="O205" s="9"/>
      <c r="P205" s="9"/>
      <c r="Q205" s="9"/>
      <c r="R205" s="9"/>
      <c r="S205" s="9"/>
      <c r="T205" s="9"/>
      <c r="U205" s="9"/>
      <c r="V205" s="9"/>
      <c r="W205" s="9"/>
    </row>
    <row r="206" ht="12.75" customHeight="1">
      <c r="A206" s="9"/>
      <c r="B206" s="9"/>
      <c r="C206" s="9"/>
      <c r="D206" s="9"/>
      <c r="E206" s="9"/>
      <c r="F206" s="9"/>
      <c r="G206" s="9"/>
      <c r="H206" s="9"/>
      <c r="I206" s="9"/>
      <c r="J206" s="9"/>
      <c r="K206" s="9"/>
      <c r="L206" s="9"/>
      <c r="M206" s="9"/>
      <c r="N206" s="9"/>
      <c r="O206" s="9"/>
      <c r="P206" s="9"/>
      <c r="Q206" s="9"/>
      <c r="R206" s="9"/>
      <c r="S206" s="9"/>
      <c r="T206" s="9"/>
      <c r="U206" s="9"/>
      <c r="V206" s="9"/>
      <c r="W206" s="9"/>
    </row>
    <row r="207" ht="12.75" customHeight="1">
      <c r="A207" s="9"/>
      <c r="B207" s="9"/>
      <c r="C207" s="9"/>
      <c r="D207" s="9"/>
      <c r="E207" s="9"/>
      <c r="F207" s="9"/>
      <c r="G207" s="9"/>
      <c r="H207" s="9"/>
      <c r="I207" s="9"/>
      <c r="J207" s="9"/>
      <c r="K207" s="9"/>
      <c r="L207" s="9"/>
      <c r="M207" s="9"/>
      <c r="N207" s="9"/>
      <c r="O207" s="9"/>
      <c r="P207" s="9"/>
      <c r="Q207" s="9"/>
      <c r="R207" s="9"/>
      <c r="S207" s="9"/>
      <c r="T207" s="9"/>
      <c r="U207" s="9"/>
      <c r="V207" s="9"/>
      <c r="W207" s="9"/>
    </row>
    <row r="208" ht="12.75" customHeight="1">
      <c r="A208" s="9"/>
      <c r="B208" s="9"/>
      <c r="C208" s="9"/>
      <c r="D208" s="9"/>
      <c r="E208" s="9"/>
      <c r="F208" s="9"/>
      <c r="G208" s="9"/>
      <c r="H208" s="9"/>
      <c r="I208" s="9"/>
      <c r="J208" s="9"/>
      <c r="K208" s="9"/>
      <c r="L208" s="9"/>
      <c r="M208" s="9"/>
      <c r="N208" s="9"/>
      <c r="O208" s="9"/>
      <c r="P208" s="9"/>
      <c r="Q208" s="9"/>
      <c r="R208" s="9"/>
      <c r="S208" s="9"/>
      <c r="T208" s="9"/>
      <c r="U208" s="9"/>
      <c r="V208" s="9"/>
      <c r="W208" s="9"/>
    </row>
    <row r="209" ht="12.75" customHeight="1">
      <c r="A209" s="9"/>
      <c r="B209" s="9"/>
      <c r="C209" s="9"/>
      <c r="D209" s="9"/>
      <c r="E209" s="9"/>
      <c r="F209" s="9"/>
      <c r="G209" s="9"/>
      <c r="H209" s="9"/>
      <c r="I209" s="9"/>
      <c r="J209" s="9"/>
      <c r="K209" s="9"/>
      <c r="L209" s="9"/>
      <c r="M209" s="9"/>
      <c r="N209" s="9"/>
      <c r="O209" s="9"/>
      <c r="P209" s="9"/>
      <c r="Q209" s="9"/>
      <c r="R209" s="9"/>
      <c r="S209" s="9"/>
      <c r="T209" s="9"/>
      <c r="U209" s="9"/>
      <c r="V209" s="9"/>
      <c r="W209" s="9"/>
    </row>
    <row r="210" ht="12.75" customHeight="1">
      <c r="A210" s="9"/>
      <c r="B210" s="9"/>
      <c r="C210" s="9"/>
      <c r="D210" s="9"/>
      <c r="E210" s="9"/>
      <c r="F210" s="9"/>
      <c r="G210" s="9"/>
      <c r="H210" s="9"/>
      <c r="I210" s="9"/>
      <c r="J210" s="9"/>
      <c r="K210" s="9"/>
      <c r="L210" s="9"/>
      <c r="M210" s="9"/>
      <c r="N210" s="9"/>
      <c r="O210" s="9"/>
      <c r="P210" s="9"/>
      <c r="Q210" s="9"/>
      <c r="R210" s="9"/>
      <c r="S210" s="9"/>
      <c r="T210" s="9"/>
      <c r="U210" s="9"/>
      <c r="V210" s="9"/>
      <c r="W210" s="9"/>
    </row>
    <row r="211" ht="12.75" customHeight="1">
      <c r="A211" s="9"/>
      <c r="B211" s="9"/>
      <c r="C211" s="9"/>
      <c r="D211" s="9"/>
      <c r="E211" s="9"/>
      <c r="F211" s="9"/>
      <c r="G211" s="9"/>
      <c r="H211" s="9"/>
      <c r="I211" s="9"/>
      <c r="J211" s="9"/>
      <c r="K211" s="9"/>
      <c r="L211" s="9"/>
      <c r="M211" s="9"/>
      <c r="N211" s="9"/>
      <c r="O211" s="9"/>
      <c r="P211" s="9"/>
      <c r="Q211" s="9"/>
      <c r="R211" s="9"/>
      <c r="S211" s="9"/>
      <c r="T211" s="9"/>
      <c r="U211" s="9"/>
      <c r="V211" s="9"/>
      <c r="W211" s="9"/>
    </row>
    <row r="212" ht="12.75" customHeight="1">
      <c r="A212" s="9"/>
      <c r="B212" s="9"/>
      <c r="C212" s="9"/>
      <c r="D212" s="9"/>
      <c r="E212" s="9"/>
      <c r="F212" s="9"/>
      <c r="G212" s="9"/>
      <c r="H212" s="9"/>
      <c r="I212" s="9"/>
      <c r="J212" s="9"/>
      <c r="K212" s="9"/>
      <c r="L212" s="9"/>
      <c r="M212" s="9"/>
      <c r="N212" s="9"/>
      <c r="O212" s="9"/>
      <c r="P212" s="9"/>
      <c r="Q212" s="9"/>
      <c r="R212" s="9"/>
      <c r="S212" s="9"/>
      <c r="T212" s="9"/>
      <c r="U212" s="9"/>
      <c r="V212" s="9"/>
      <c r="W212" s="9"/>
    </row>
    <row r="213" ht="12.75" customHeight="1">
      <c r="A213" s="9"/>
      <c r="B213" s="9"/>
      <c r="C213" s="9"/>
      <c r="D213" s="9"/>
      <c r="E213" s="9"/>
      <c r="F213" s="9"/>
      <c r="G213" s="9"/>
      <c r="H213" s="9"/>
      <c r="I213" s="9"/>
      <c r="J213" s="9"/>
      <c r="K213" s="9"/>
      <c r="L213" s="9"/>
      <c r="M213" s="9"/>
      <c r="N213" s="9"/>
      <c r="O213" s="9"/>
      <c r="P213" s="9"/>
      <c r="Q213" s="9"/>
      <c r="R213" s="9"/>
      <c r="S213" s="9"/>
      <c r="T213" s="9"/>
      <c r="U213" s="9"/>
      <c r="V213" s="9"/>
      <c r="W213" s="9"/>
    </row>
    <row r="214" ht="12.75" customHeight="1">
      <c r="A214" s="9"/>
      <c r="B214" s="9"/>
      <c r="C214" s="9"/>
      <c r="D214" s="9"/>
      <c r="E214" s="9"/>
      <c r="F214" s="9"/>
      <c r="G214" s="9"/>
      <c r="H214" s="9"/>
      <c r="I214" s="9"/>
      <c r="J214" s="9"/>
      <c r="K214" s="9"/>
      <c r="L214" s="9"/>
      <c r="M214" s="9"/>
      <c r="N214" s="9"/>
      <c r="O214" s="9"/>
      <c r="P214" s="9"/>
      <c r="Q214" s="9"/>
      <c r="R214" s="9"/>
      <c r="S214" s="9"/>
      <c r="T214" s="9"/>
      <c r="U214" s="9"/>
      <c r="V214" s="9"/>
      <c r="W214" s="9"/>
    </row>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6">
    <mergeCell ref="B3:J3"/>
    <mergeCell ref="B4:J4"/>
    <mergeCell ref="C6:J6"/>
    <mergeCell ref="C8:J8"/>
    <mergeCell ref="C10:J10"/>
    <mergeCell ref="B18:K18"/>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2.63" defaultRowHeight="15.0"/>
  <cols>
    <col customWidth="1" min="1" max="1" width="12.5"/>
    <col customWidth="1" min="2" max="2" width="30.5"/>
    <col customWidth="1" min="3" max="3" width="34.75"/>
    <col customWidth="1" min="4" max="13" width="12.5"/>
  </cols>
  <sheetData>
    <row r="1" ht="15.75" customHeight="1"/>
    <row r="2" ht="15.75" customHeight="1">
      <c r="B2" s="78" t="s">
        <v>70</v>
      </c>
      <c r="C2" s="3"/>
      <c r="D2" s="3"/>
      <c r="E2" s="79"/>
      <c r="F2" s="3"/>
      <c r="G2" s="3"/>
      <c r="H2" s="3"/>
      <c r="I2" s="3"/>
      <c r="J2" s="3"/>
      <c r="K2" s="3"/>
    </row>
    <row r="3" ht="15.75" customHeight="1">
      <c r="B3" s="3"/>
      <c r="C3" s="3"/>
      <c r="D3" s="3"/>
      <c r="E3" s="3"/>
      <c r="F3" s="3"/>
      <c r="G3" s="3"/>
      <c r="H3" s="3"/>
      <c r="I3" s="3"/>
      <c r="J3" s="3"/>
      <c r="K3" s="3"/>
    </row>
    <row r="4" ht="15.75" customHeight="1">
      <c r="B4" s="80" t="s">
        <v>71</v>
      </c>
      <c r="C4" s="3"/>
      <c r="D4" s="3"/>
      <c r="E4" s="3"/>
      <c r="F4" s="3"/>
      <c r="G4" s="3"/>
      <c r="H4" s="3"/>
      <c r="I4" s="3"/>
      <c r="J4" s="3"/>
      <c r="K4" s="3"/>
    </row>
    <row r="5" ht="15.75" customHeight="1">
      <c r="B5" s="81"/>
      <c r="C5" s="82"/>
      <c r="D5" s="83">
        <v>0.0</v>
      </c>
      <c r="E5" s="84">
        <f t="shared" ref="E5:K5" si="1">D5+1</f>
        <v>1</v>
      </c>
      <c r="F5" s="84">
        <f t="shared" si="1"/>
        <v>2</v>
      </c>
      <c r="G5" s="84">
        <f t="shared" si="1"/>
        <v>3</v>
      </c>
      <c r="H5" s="84">
        <f t="shared" si="1"/>
        <v>4</v>
      </c>
      <c r="I5" s="84">
        <f t="shared" si="1"/>
        <v>5</v>
      </c>
      <c r="J5" s="84">
        <f t="shared" si="1"/>
        <v>6</v>
      </c>
      <c r="K5" s="85">
        <f t="shared" si="1"/>
        <v>7</v>
      </c>
      <c r="L5" s="86" t="s">
        <v>72</v>
      </c>
    </row>
    <row r="6" ht="15.75" customHeight="1">
      <c r="B6" s="87"/>
      <c r="C6" s="88"/>
      <c r="D6" s="89">
        <f>'General Inputs'!C6</f>
        <v>2024</v>
      </c>
      <c r="E6" s="90">
        <f t="shared" ref="E6:K6" si="2">D6+1</f>
        <v>2025</v>
      </c>
      <c r="F6" s="90">
        <f t="shared" si="2"/>
        <v>2026</v>
      </c>
      <c r="G6" s="90">
        <f t="shared" si="2"/>
        <v>2027</v>
      </c>
      <c r="H6" s="90">
        <f t="shared" si="2"/>
        <v>2028</v>
      </c>
      <c r="I6" s="90">
        <f t="shared" si="2"/>
        <v>2029</v>
      </c>
      <c r="J6" s="90">
        <f t="shared" si="2"/>
        <v>2030</v>
      </c>
      <c r="K6" s="91">
        <f t="shared" si="2"/>
        <v>2031</v>
      </c>
      <c r="L6" s="92"/>
    </row>
    <row r="7" ht="15.75" customHeight="1">
      <c r="B7" s="93" t="s">
        <v>73</v>
      </c>
      <c r="C7" s="94"/>
      <c r="D7" s="94"/>
      <c r="E7" s="94"/>
      <c r="F7" s="94"/>
      <c r="G7" s="94"/>
      <c r="H7" s="94"/>
      <c r="I7" s="94"/>
      <c r="J7" s="94"/>
      <c r="K7" s="95"/>
      <c r="L7" s="96"/>
    </row>
    <row r="8" ht="15.75" customHeight="1">
      <c r="B8" s="97" t="s">
        <v>74</v>
      </c>
      <c r="C8" s="3"/>
      <c r="D8" s="3"/>
      <c r="E8" s="3"/>
      <c r="F8" s="3"/>
      <c r="G8" s="3"/>
      <c r="H8" s="3"/>
      <c r="I8" s="3"/>
      <c r="J8" s="3"/>
      <c r="K8" s="98"/>
      <c r="L8" s="98"/>
    </row>
    <row r="9" ht="15.75" customHeight="1">
      <c r="B9" s="97"/>
      <c r="C9" s="99" t="s">
        <v>75</v>
      </c>
      <c r="D9" s="79">
        <f>'Fuel Savings'!D47</f>
        <v>54.83525641</v>
      </c>
      <c r="E9" s="79">
        <f>'Fuel Savings'!E47</f>
        <v>56.4803141</v>
      </c>
      <c r="F9" s="79">
        <f>'Fuel Savings'!F47</f>
        <v>58.17472353</v>
      </c>
      <c r="G9" s="79">
        <f>'Fuel Savings'!G47</f>
        <v>59.91996523</v>
      </c>
      <c r="H9" s="79">
        <f>'Fuel Savings'!H47</f>
        <v>61.71756419</v>
      </c>
      <c r="I9" s="79">
        <f>'Fuel Savings'!I47</f>
        <v>63.56909111</v>
      </c>
      <c r="J9" s="79">
        <f>'Fuel Savings'!J47</f>
        <v>65.47616385</v>
      </c>
      <c r="K9" s="100">
        <f>'Fuel Savings'!K47</f>
        <v>67.44044876</v>
      </c>
      <c r="L9" s="101">
        <f>AVERAGE(D9:K9)</f>
        <v>60.9516909</v>
      </c>
    </row>
    <row r="10" ht="15.75" customHeight="1">
      <c r="B10" s="97"/>
      <c r="C10" s="102" t="s">
        <v>76</v>
      </c>
      <c r="D10" s="79">
        <f>'Fuel Savings'!D48</f>
        <v>267.7288501</v>
      </c>
      <c r="E10" s="3"/>
      <c r="F10" s="3"/>
      <c r="G10" s="3"/>
      <c r="H10" s="3"/>
      <c r="I10" s="3"/>
      <c r="J10" s="3"/>
      <c r="K10" s="98"/>
      <c r="L10" s="98"/>
    </row>
    <row r="11" ht="15.75" customHeight="1">
      <c r="B11" s="97" t="s">
        <v>77</v>
      </c>
      <c r="C11" s="3"/>
      <c r="D11" s="3"/>
      <c r="E11" s="3"/>
      <c r="F11" s="3"/>
      <c r="G11" s="3"/>
      <c r="H11" s="3"/>
      <c r="I11" s="3"/>
      <c r="J11" s="3"/>
      <c r="K11" s="98"/>
      <c r="L11" s="98"/>
    </row>
    <row r="12" ht="15.75" customHeight="1">
      <c r="B12" s="97"/>
      <c r="C12" s="99" t="s">
        <v>75</v>
      </c>
      <c r="D12" s="79">
        <f>'Operations Savings'!D42</f>
        <v>50</v>
      </c>
      <c r="E12" s="79">
        <f>'Operations Savings'!E42</f>
        <v>51.5</v>
      </c>
      <c r="F12" s="79">
        <f>'Operations Savings'!F42</f>
        <v>53.045</v>
      </c>
      <c r="G12" s="79">
        <f>'Operations Savings'!G42</f>
        <v>54.63635</v>
      </c>
      <c r="H12" s="79">
        <f>'Operations Savings'!H42</f>
        <v>56.2754405</v>
      </c>
      <c r="I12" s="79">
        <f>'Operations Savings'!I42</f>
        <v>57.96370372</v>
      </c>
      <c r="J12" s="79">
        <f>'Operations Savings'!J42</f>
        <v>59.70261483</v>
      </c>
      <c r="K12" s="100">
        <f>'Operations Savings'!K42</f>
        <v>61.49369327</v>
      </c>
      <c r="L12" s="101">
        <f>AVERAGE(D12:K12)</f>
        <v>55.57710029</v>
      </c>
    </row>
    <row r="13" ht="15.75" customHeight="1">
      <c r="B13" s="97"/>
      <c r="C13" s="102" t="s">
        <v>76</v>
      </c>
      <c r="D13" s="79">
        <f>'Operations Savings'!D43</f>
        <v>244.1210889</v>
      </c>
      <c r="E13" s="3"/>
      <c r="F13" s="3"/>
      <c r="G13" s="3"/>
      <c r="H13" s="3"/>
      <c r="I13" s="3"/>
      <c r="J13" s="3"/>
      <c r="K13" s="98"/>
      <c r="L13" s="98"/>
      <c r="M13" s="79"/>
    </row>
    <row r="14" ht="15.75" customHeight="1">
      <c r="B14" s="97" t="s">
        <v>78</v>
      </c>
      <c r="C14" s="3"/>
      <c r="D14" s="3"/>
      <c r="E14" s="3"/>
      <c r="F14" s="3"/>
      <c r="G14" s="3"/>
      <c r="H14" s="3"/>
      <c r="I14" s="3"/>
      <c r="J14" s="3"/>
      <c r="K14" s="98"/>
      <c r="L14" s="98"/>
    </row>
    <row r="15" ht="15.75" customHeight="1">
      <c r="B15" s="97"/>
      <c r="C15" s="99" t="s">
        <v>75</v>
      </c>
      <c r="D15" s="79">
        <f>'Carbon Savings'!D52</f>
        <v>14.76311795</v>
      </c>
      <c r="E15" s="79">
        <f>'Carbon Savings'!E52</f>
        <v>15.50252871</v>
      </c>
      <c r="F15" s="79">
        <f>'Carbon Savings'!F52</f>
        <v>16.27897286</v>
      </c>
      <c r="G15" s="79">
        <f>'Carbon Savings'!G52</f>
        <v>17.09430522</v>
      </c>
      <c r="H15" s="79">
        <f>'Carbon Savings'!H52</f>
        <v>17.95047349</v>
      </c>
      <c r="I15" s="79">
        <f>'Carbon Savings'!I52</f>
        <v>18.84952296</v>
      </c>
      <c r="J15" s="79">
        <f>'Carbon Savings'!J52</f>
        <v>19.79360132</v>
      </c>
      <c r="K15" s="103">
        <f>'Carbon Savings'!K52</f>
        <v>20.78496384</v>
      </c>
      <c r="L15" s="101">
        <f>AVERAGE(D15:K15)</f>
        <v>17.62718579</v>
      </c>
    </row>
    <row r="16" ht="15.75" customHeight="1">
      <c r="B16" s="97"/>
      <c r="C16" s="102" t="s">
        <v>76</v>
      </c>
      <c r="D16" s="79">
        <f>'Carbon Savings'!D53</f>
        <v>76.34656236</v>
      </c>
      <c r="E16" s="3"/>
      <c r="F16" s="3"/>
      <c r="G16" s="3"/>
      <c r="H16" s="3"/>
      <c r="I16" s="3"/>
      <c r="J16" s="3"/>
      <c r="K16" s="98"/>
      <c r="L16" s="98"/>
    </row>
    <row r="17" ht="15.75" customHeight="1">
      <c r="B17" s="104" t="s">
        <v>79</v>
      </c>
      <c r="C17" s="105"/>
      <c r="D17" s="106"/>
      <c r="E17" s="106"/>
      <c r="F17" s="106"/>
      <c r="G17" s="106"/>
      <c r="H17" s="106"/>
      <c r="I17" s="106"/>
      <c r="J17" s="106"/>
      <c r="K17" s="107"/>
      <c r="L17" s="107"/>
    </row>
    <row r="18" ht="15.75" customHeight="1">
      <c r="B18" s="108"/>
      <c r="C18" s="109" t="s">
        <v>79</v>
      </c>
      <c r="D18" s="110">
        <f t="shared" ref="D18:L18" si="3">SUM(D15,D12,D9)</f>
        <v>119.5983744</v>
      </c>
      <c r="E18" s="110">
        <f t="shared" si="3"/>
        <v>123.4828428</v>
      </c>
      <c r="F18" s="110">
        <f t="shared" si="3"/>
        <v>127.4986964</v>
      </c>
      <c r="G18" s="110">
        <f t="shared" si="3"/>
        <v>131.6506204</v>
      </c>
      <c r="H18" s="110">
        <f t="shared" si="3"/>
        <v>135.9434782</v>
      </c>
      <c r="I18" s="110">
        <f t="shared" si="3"/>
        <v>140.3823178</v>
      </c>
      <c r="J18" s="110">
        <f t="shared" si="3"/>
        <v>144.97238</v>
      </c>
      <c r="K18" s="111">
        <f t="shared" si="3"/>
        <v>149.7191059</v>
      </c>
      <c r="L18" s="111">
        <f t="shared" si="3"/>
        <v>134.155977</v>
      </c>
    </row>
    <row r="19" ht="15.75" customHeight="1">
      <c r="B19" s="112"/>
      <c r="C19" s="113" t="s">
        <v>80</v>
      </c>
      <c r="D19" s="114">
        <f t="array" ref="D19">NPV('General Inputs'!C10, D18:K18)</f>
        <v>588.1965013</v>
      </c>
      <c r="E19" s="115"/>
      <c r="F19" s="115"/>
      <c r="G19" s="115"/>
      <c r="H19" s="115"/>
      <c r="I19" s="115"/>
      <c r="J19" s="115"/>
      <c r="K19" s="116"/>
      <c r="L19" s="116"/>
    </row>
    <row r="20" ht="15.75" customHeight="1">
      <c r="B20" s="117" t="s">
        <v>81</v>
      </c>
      <c r="C20" s="94"/>
      <c r="D20" s="118"/>
      <c r="E20" s="118"/>
      <c r="F20" s="118"/>
      <c r="G20" s="118"/>
      <c r="H20" s="118"/>
      <c r="I20" s="118"/>
      <c r="J20" s="118"/>
      <c r="K20" s="118"/>
      <c r="L20" s="118"/>
    </row>
    <row r="21" ht="15.75" customHeight="1">
      <c r="B21" s="17" t="s">
        <v>82</v>
      </c>
      <c r="C21" s="99"/>
      <c r="D21" s="119">
        <v>50.0</v>
      </c>
      <c r="E21" s="119">
        <v>55.0</v>
      </c>
      <c r="F21" s="119">
        <v>60.0</v>
      </c>
      <c r="G21" s="119">
        <v>65.0</v>
      </c>
      <c r="H21" s="119">
        <v>70.0</v>
      </c>
      <c r="I21" s="119">
        <v>75.0</v>
      </c>
      <c r="J21" s="119">
        <v>80.0</v>
      </c>
      <c r="K21" s="119">
        <v>85.0</v>
      </c>
      <c r="L21" s="120"/>
    </row>
    <row r="22" ht="15.75" customHeight="1">
      <c r="B22" s="3"/>
      <c r="C22" s="102" t="s">
        <v>83</v>
      </c>
      <c r="D22" s="110">
        <f t="shared" ref="D22:K22" si="4">D21</f>
        <v>50</v>
      </c>
      <c r="E22" s="110">
        <f t="shared" si="4"/>
        <v>55</v>
      </c>
      <c r="F22" s="110">
        <f t="shared" si="4"/>
        <v>60</v>
      </c>
      <c r="G22" s="110">
        <f t="shared" si="4"/>
        <v>65</v>
      </c>
      <c r="H22" s="110">
        <f t="shared" si="4"/>
        <v>70</v>
      </c>
      <c r="I22" s="110">
        <f t="shared" si="4"/>
        <v>75</v>
      </c>
      <c r="J22" s="110">
        <f t="shared" si="4"/>
        <v>80</v>
      </c>
      <c r="K22" s="110">
        <f t="shared" si="4"/>
        <v>85</v>
      </c>
      <c r="L22" s="110"/>
    </row>
    <row r="23" ht="15.75" customHeight="1">
      <c r="B23" s="3"/>
      <c r="C23" s="102" t="s">
        <v>80</v>
      </c>
      <c r="D23" s="110">
        <f t="array" ref="D23">NPV('General Inputs'!C10,D22:L22)</f>
        <v>286.7696526</v>
      </c>
      <c r="E23" s="120"/>
      <c r="F23" s="6"/>
      <c r="G23" s="120"/>
      <c r="H23" s="6"/>
      <c r="I23" s="120"/>
      <c r="J23" s="6"/>
      <c r="K23" s="6"/>
      <c r="L23" s="120"/>
    </row>
    <row r="24" ht="15.75" customHeight="1">
      <c r="B24" s="121" t="s">
        <v>84</v>
      </c>
      <c r="C24" s="122"/>
      <c r="D24" s="106"/>
      <c r="E24" s="106"/>
      <c r="F24" s="106"/>
      <c r="G24" s="106"/>
      <c r="H24" s="106"/>
      <c r="I24" s="106"/>
      <c r="J24" s="106"/>
      <c r="K24" s="106"/>
      <c r="L24" s="106"/>
    </row>
    <row r="25" ht="15.75" customHeight="1">
      <c r="B25" s="3"/>
      <c r="C25" s="109" t="s">
        <v>84</v>
      </c>
      <c r="D25" s="110">
        <f t="shared" ref="D25:K25" si="5">D18-D22</f>
        <v>69.59837436</v>
      </c>
      <c r="E25" s="110">
        <f t="shared" si="5"/>
        <v>68.48284281</v>
      </c>
      <c r="F25" s="110">
        <f t="shared" si="5"/>
        <v>67.49869639</v>
      </c>
      <c r="G25" s="110">
        <f t="shared" si="5"/>
        <v>66.65062045</v>
      </c>
      <c r="H25" s="110">
        <f t="shared" si="5"/>
        <v>65.94347818</v>
      </c>
      <c r="I25" s="110">
        <f t="shared" si="5"/>
        <v>65.38231779</v>
      </c>
      <c r="J25" s="110">
        <f t="shared" si="5"/>
        <v>64.97237999</v>
      </c>
      <c r="K25" s="110">
        <f t="shared" si="5"/>
        <v>64.71910587</v>
      </c>
      <c r="L25" s="3"/>
    </row>
    <row r="26" ht="15.75" customHeight="1">
      <c r="B26" s="3"/>
      <c r="C26" s="102" t="s">
        <v>80</v>
      </c>
      <c r="D26" s="110">
        <f t="array" ref="D26">NPV('General Inputs'!C10,D25:K25)</f>
        <v>301.4268487</v>
      </c>
      <c r="E26" s="3"/>
      <c r="F26" s="3"/>
      <c r="G26" s="3"/>
      <c r="H26" s="3"/>
      <c r="I26" s="3"/>
      <c r="J26" s="3"/>
      <c r="K26" s="3"/>
      <c r="L26" s="3"/>
    </row>
    <row r="27" ht="15.75" customHeight="1">
      <c r="B27" s="3"/>
      <c r="C27" s="3"/>
      <c r="D27" s="3"/>
      <c r="E27" s="3"/>
      <c r="F27" s="3"/>
      <c r="G27" s="3"/>
      <c r="H27" s="3"/>
      <c r="I27" s="3"/>
      <c r="J27" s="3"/>
      <c r="K27" s="3"/>
      <c r="L27" s="3"/>
    </row>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
    <mergeCell ref="L5:L7"/>
  </mergeCell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2.63" defaultRowHeight="15.0"/>
  <cols>
    <col customWidth="1" min="1" max="1" width="12.5"/>
    <col customWidth="1" min="2" max="2" width="47.0"/>
    <col customWidth="1" min="3" max="3" width="7.13"/>
    <col customWidth="1" min="4" max="4" width="14.75"/>
    <col customWidth="1" min="5" max="5" width="20.75"/>
    <col customWidth="1" min="6" max="6" width="17.75"/>
    <col customWidth="1" min="7" max="7" width="20.75"/>
    <col customWidth="1" min="8" max="8" width="20.0"/>
    <col customWidth="1" min="9" max="9" width="18.5"/>
    <col customWidth="1" min="10" max="10" width="20.5"/>
    <col customWidth="1" min="11" max="11" width="20.13"/>
    <col customWidth="1" min="12" max="12" width="22.13"/>
    <col customWidth="1" min="13" max="13" width="27.13"/>
    <col customWidth="1" min="14" max="24" width="12.5"/>
  </cols>
  <sheetData>
    <row r="1" ht="15.75" customHeight="1">
      <c r="A1" s="17"/>
      <c r="B1" s="17"/>
      <c r="C1" s="17"/>
      <c r="D1" s="17"/>
      <c r="E1" s="17"/>
      <c r="F1" s="17"/>
      <c r="G1" s="17"/>
      <c r="H1" s="17"/>
      <c r="I1" s="17"/>
      <c r="J1" s="17"/>
      <c r="K1" s="17"/>
      <c r="L1" s="17"/>
      <c r="M1" s="17"/>
      <c r="N1" s="17"/>
      <c r="O1" s="17"/>
      <c r="P1" s="17"/>
      <c r="Q1" s="17"/>
      <c r="R1" s="17"/>
      <c r="S1" s="17"/>
      <c r="T1" s="17"/>
      <c r="U1" s="17"/>
      <c r="V1" s="17"/>
      <c r="W1" s="17"/>
      <c r="X1" s="17"/>
    </row>
    <row r="2" ht="15.75" customHeight="1">
      <c r="A2" s="17"/>
      <c r="B2" s="123" t="s">
        <v>70</v>
      </c>
      <c r="C2" s="123"/>
      <c r="D2" s="124"/>
      <c r="E2" s="124"/>
      <c r="F2" s="125"/>
      <c r="G2" s="125"/>
      <c r="H2" s="17"/>
      <c r="I2" s="17"/>
      <c r="J2" s="17"/>
      <c r="K2" s="17"/>
      <c r="L2" s="17"/>
      <c r="M2" s="17"/>
      <c r="N2" s="17"/>
      <c r="O2" s="17"/>
      <c r="P2" s="17"/>
      <c r="Q2" s="17"/>
      <c r="R2" s="17"/>
      <c r="S2" s="17"/>
      <c r="T2" s="17"/>
      <c r="U2" s="17"/>
      <c r="V2" s="17"/>
      <c r="W2" s="17"/>
      <c r="X2" s="17"/>
    </row>
    <row r="3" ht="15.75" customHeight="1">
      <c r="A3" s="17"/>
      <c r="B3" s="126" t="s">
        <v>85</v>
      </c>
      <c r="C3" s="30"/>
      <c r="D3" s="30"/>
      <c r="E3" s="30"/>
      <c r="F3" s="30"/>
      <c r="G3" s="30"/>
      <c r="H3" s="30"/>
      <c r="I3" s="127"/>
      <c r="J3" s="17"/>
      <c r="K3" s="128" t="s">
        <v>86</v>
      </c>
      <c r="L3" s="17"/>
      <c r="M3" s="17"/>
      <c r="N3" s="17"/>
      <c r="O3" s="17"/>
      <c r="P3" s="17"/>
      <c r="Q3" s="17"/>
      <c r="R3" s="17"/>
      <c r="S3" s="17"/>
      <c r="T3" s="17"/>
      <c r="U3" s="17"/>
      <c r="V3" s="17"/>
      <c r="W3" s="17"/>
      <c r="X3" s="17"/>
    </row>
    <row r="4" ht="15.75" customHeight="1">
      <c r="A4" s="17"/>
      <c r="B4" s="129" t="s">
        <v>87</v>
      </c>
      <c r="C4" s="30"/>
      <c r="D4" s="30"/>
      <c r="E4" s="30"/>
      <c r="F4" s="30"/>
      <c r="G4" s="30"/>
      <c r="H4" s="30"/>
      <c r="I4" s="127"/>
      <c r="J4" s="17"/>
      <c r="K4" s="130" t="s">
        <v>88</v>
      </c>
      <c r="L4" s="17"/>
      <c r="M4" s="17"/>
      <c r="N4" s="17"/>
      <c r="O4" s="17"/>
      <c r="P4" s="17"/>
      <c r="Q4" s="17"/>
      <c r="R4" s="17"/>
      <c r="S4" s="17"/>
      <c r="T4" s="17"/>
      <c r="U4" s="17"/>
      <c r="V4" s="17"/>
      <c r="W4" s="17"/>
      <c r="X4" s="17"/>
    </row>
    <row r="5" ht="15.75" customHeight="1">
      <c r="A5" s="17"/>
      <c r="B5" s="131" t="s">
        <v>89</v>
      </c>
      <c r="I5" s="132"/>
      <c r="J5" s="17"/>
      <c r="K5" s="133" t="s">
        <v>90</v>
      </c>
      <c r="L5" s="17"/>
      <c r="M5" s="17"/>
      <c r="N5" s="17"/>
      <c r="O5" s="17"/>
      <c r="P5" s="17"/>
      <c r="Q5" s="17"/>
      <c r="R5" s="17"/>
      <c r="S5" s="17"/>
      <c r="T5" s="17"/>
      <c r="U5" s="17"/>
      <c r="V5" s="17"/>
      <c r="W5" s="17"/>
      <c r="X5" s="17"/>
    </row>
    <row r="6" ht="15.75" customHeight="1">
      <c r="A6" s="17"/>
      <c r="B6" s="129" t="s">
        <v>91</v>
      </c>
      <c r="C6" s="30"/>
      <c r="D6" s="30"/>
      <c r="E6" s="30"/>
      <c r="F6" s="30"/>
      <c r="G6" s="30"/>
      <c r="H6" s="30"/>
      <c r="I6" s="127"/>
      <c r="J6" s="17"/>
      <c r="K6" s="134" t="s">
        <v>92</v>
      </c>
      <c r="L6" s="17"/>
      <c r="M6" s="17"/>
      <c r="N6" s="17"/>
      <c r="O6" s="17"/>
      <c r="P6" s="17"/>
      <c r="Q6" s="17"/>
      <c r="R6" s="17"/>
      <c r="S6" s="17"/>
      <c r="T6" s="17"/>
      <c r="U6" s="17"/>
      <c r="V6" s="17"/>
      <c r="W6" s="17"/>
      <c r="X6" s="17"/>
    </row>
    <row r="7" ht="174.0" customHeight="1">
      <c r="A7" s="17"/>
      <c r="B7" s="135" t="s">
        <v>93</v>
      </c>
      <c r="C7" s="136"/>
      <c r="D7" s="136"/>
      <c r="E7" s="136"/>
      <c r="F7" s="136"/>
      <c r="G7" s="136"/>
      <c r="H7" s="136"/>
      <c r="I7" s="137"/>
      <c r="J7" s="17"/>
      <c r="K7" s="17"/>
      <c r="L7" s="17"/>
      <c r="M7" s="17"/>
      <c r="N7" s="17"/>
      <c r="O7" s="17"/>
      <c r="P7" s="17"/>
      <c r="Q7" s="17"/>
      <c r="R7" s="17"/>
      <c r="S7" s="17"/>
      <c r="T7" s="17"/>
      <c r="U7" s="17"/>
      <c r="V7" s="17"/>
      <c r="W7" s="17"/>
      <c r="X7" s="17"/>
    </row>
    <row r="8" ht="15.75" customHeight="1">
      <c r="A8" s="17"/>
      <c r="B8" s="17"/>
      <c r="C8" s="17"/>
      <c r="D8" s="17"/>
      <c r="E8" s="17"/>
      <c r="F8" s="17"/>
      <c r="G8" s="17"/>
      <c r="H8" s="17"/>
      <c r="I8" s="17"/>
      <c r="J8" s="17"/>
      <c r="K8" s="17"/>
      <c r="L8" s="17"/>
      <c r="M8" s="17"/>
      <c r="N8" s="17"/>
      <c r="O8" s="17"/>
      <c r="P8" s="17"/>
      <c r="Q8" s="17"/>
      <c r="R8" s="17"/>
      <c r="S8" s="17"/>
      <c r="T8" s="17"/>
      <c r="U8" s="17"/>
      <c r="V8" s="17"/>
      <c r="W8" s="17"/>
      <c r="X8" s="17"/>
    </row>
    <row r="9" ht="15.75" customHeight="1">
      <c r="A9" s="17"/>
      <c r="B9" s="138" t="s">
        <v>94</v>
      </c>
      <c r="C9" s="84" t="s">
        <v>95</v>
      </c>
      <c r="D9" s="139"/>
      <c r="E9" s="140"/>
      <c r="F9" s="17"/>
      <c r="G9" s="17"/>
      <c r="H9" s="17"/>
      <c r="I9" s="17"/>
      <c r="J9" s="17"/>
      <c r="K9" s="17"/>
      <c r="L9" s="17"/>
      <c r="M9" s="17"/>
      <c r="N9" s="17"/>
      <c r="O9" s="17"/>
      <c r="P9" s="17"/>
      <c r="Q9" s="17"/>
      <c r="R9" s="17"/>
      <c r="S9" s="17"/>
      <c r="T9" s="17"/>
      <c r="U9" s="17"/>
      <c r="V9" s="17"/>
      <c r="W9" s="17"/>
      <c r="X9" s="17"/>
    </row>
    <row r="10" ht="15.75" customHeight="1">
      <c r="A10" s="17"/>
      <c r="B10" s="131" t="s">
        <v>96</v>
      </c>
      <c r="C10" s="141" t="s">
        <v>97</v>
      </c>
      <c r="D10" s="142">
        <v>1000.0</v>
      </c>
      <c r="E10" s="143"/>
      <c r="F10" s="143"/>
      <c r="G10" s="144"/>
      <c r="H10" s="17"/>
      <c r="I10" s="17"/>
      <c r="J10" s="17"/>
      <c r="K10" s="17"/>
      <c r="L10" s="17"/>
      <c r="M10" s="17"/>
      <c r="N10" s="17"/>
      <c r="O10" s="17"/>
      <c r="P10" s="17"/>
      <c r="Q10" s="17"/>
      <c r="R10" s="17"/>
      <c r="S10" s="17"/>
      <c r="T10" s="17"/>
      <c r="U10" s="17"/>
      <c r="V10" s="17"/>
      <c r="W10" s="17"/>
      <c r="X10" s="17"/>
    </row>
    <row r="11" ht="15.75" customHeight="1">
      <c r="A11" s="17"/>
      <c r="B11" s="145" t="s">
        <v>98</v>
      </c>
      <c r="C11" s="146" t="s">
        <v>97</v>
      </c>
      <c r="D11" s="142">
        <v>1000.0</v>
      </c>
      <c r="E11" s="143"/>
      <c r="F11" s="143"/>
      <c r="G11" s="144"/>
      <c r="H11" s="17"/>
      <c r="I11" s="17"/>
      <c r="J11" s="17"/>
      <c r="K11" s="17"/>
      <c r="L11" s="17"/>
      <c r="M11" s="17"/>
      <c r="N11" s="17"/>
      <c r="O11" s="17"/>
      <c r="P11" s="17"/>
      <c r="Q11" s="17"/>
      <c r="R11" s="17"/>
      <c r="S11" s="17"/>
      <c r="T11" s="17"/>
      <c r="U11" s="17"/>
      <c r="V11" s="17"/>
      <c r="W11" s="17"/>
      <c r="X11" s="17"/>
    </row>
    <row r="12" ht="15.75" customHeight="1">
      <c r="A12" s="17"/>
      <c r="B12" s="145" t="s">
        <v>99</v>
      </c>
      <c r="C12" s="146" t="s">
        <v>100</v>
      </c>
      <c r="D12" s="147">
        <v>12.0</v>
      </c>
      <c r="E12" s="148" t="s">
        <v>101</v>
      </c>
      <c r="F12" s="143"/>
      <c r="G12" s="144"/>
      <c r="H12" s="17"/>
      <c r="I12" s="17"/>
      <c r="J12" s="17"/>
      <c r="K12" s="17"/>
      <c r="L12" s="17"/>
      <c r="M12" s="17"/>
      <c r="N12" s="17"/>
      <c r="O12" s="17"/>
      <c r="P12" s="17"/>
      <c r="Q12" s="17"/>
      <c r="R12" s="17"/>
      <c r="S12" s="17"/>
      <c r="T12" s="17"/>
      <c r="U12" s="17"/>
      <c r="V12" s="17"/>
      <c r="W12" s="17"/>
      <c r="X12" s="17"/>
    </row>
    <row r="13" ht="15.75" customHeight="1">
      <c r="A13" s="17"/>
      <c r="B13" s="145" t="s">
        <v>102</v>
      </c>
      <c r="C13" s="146" t="s">
        <v>100</v>
      </c>
      <c r="D13" s="149">
        <v>6.5</v>
      </c>
      <c r="E13" s="148" t="s">
        <v>103</v>
      </c>
      <c r="F13" s="143"/>
      <c r="G13" s="144"/>
      <c r="H13" s="17"/>
      <c r="I13" s="17"/>
      <c r="J13" s="17"/>
      <c r="K13" s="17"/>
      <c r="L13" s="17"/>
      <c r="M13" s="17"/>
      <c r="N13" s="17"/>
      <c r="O13" s="17"/>
      <c r="P13" s="17"/>
      <c r="Q13" s="17"/>
      <c r="R13" s="17"/>
      <c r="S13" s="17"/>
      <c r="T13" s="17"/>
      <c r="U13" s="17"/>
      <c r="V13" s="17"/>
      <c r="W13" s="17"/>
      <c r="X13" s="17"/>
    </row>
    <row r="14" ht="15.75" customHeight="1">
      <c r="A14" s="17"/>
      <c r="B14" s="145" t="s">
        <v>104</v>
      </c>
      <c r="C14" s="146" t="s">
        <v>105</v>
      </c>
      <c r="D14" s="150">
        <f t="shared" ref="D14:D15" si="1">D10/D12</f>
        <v>83.33333333</v>
      </c>
      <c r="E14" s="151"/>
      <c r="F14" s="143"/>
      <c r="G14" s="144"/>
      <c r="H14" s="17"/>
      <c r="I14" s="17"/>
      <c r="J14" s="17"/>
      <c r="K14" s="17"/>
      <c r="L14" s="17"/>
      <c r="M14" s="17"/>
      <c r="N14" s="17"/>
      <c r="O14" s="17"/>
      <c r="P14" s="17"/>
      <c r="Q14" s="17"/>
      <c r="R14" s="17"/>
      <c r="S14" s="17"/>
      <c r="T14" s="17"/>
      <c r="U14" s="17"/>
      <c r="V14" s="17"/>
      <c r="W14" s="17"/>
      <c r="X14" s="17"/>
    </row>
    <row r="15" ht="15.75" customHeight="1">
      <c r="A15" s="17"/>
      <c r="B15" s="145" t="s">
        <v>106</v>
      </c>
      <c r="C15" s="146" t="s">
        <v>105</v>
      </c>
      <c r="D15" s="150">
        <f t="shared" si="1"/>
        <v>153.8461538</v>
      </c>
      <c r="E15" s="151"/>
      <c r="F15" s="143"/>
      <c r="G15" s="144"/>
      <c r="H15" s="17"/>
      <c r="I15" s="17"/>
      <c r="J15" s="17"/>
      <c r="K15" s="17"/>
      <c r="L15" s="17"/>
      <c r="M15" s="17"/>
      <c r="N15" s="17"/>
      <c r="O15" s="17"/>
      <c r="P15" s="17"/>
      <c r="Q15" s="17"/>
      <c r="R15" s="17"/>
      <c r="S15" s="17"/>
      <c r="T15" s="17"/>
      <c r="U15" s="17"/>
      <c r="V15" s="17"/>
      <c r="W15" s="17"/>
      <c r="X15" s="17"/>
    </row>
    <row r="16" ht="15.75" customHeight="1">
      <c r="A16" s="17"/>
      <c r="B16" s="145" t="s">
        <v>107</v>
      </c>
      <c r="C16" s="146" t="s">
        <v>108</v>
      </c>
      <c r="D16" s="150">
        <f>3.95*D14</f>
        <v>329.1666667</v>
      </c>
      <c r="E16" s="148" t="s">
        <v>109</v>
      </c>
      <c r="F16" s="143"/>
      <c r="G16" s="144"/>
      <c r="H16" s="17"/>
      <c r="I16" s="17"/>
      <c r="J16" s="17"/>
      <c r="K16" s="17"/>
      <c r="L16" s="17"/>
      <c r="M16" s="17"/>
      <c r="N16" s="17"/>
      <c r="O16" s="17"/>
      <c r="P16" s="17"/>
      <c r="Q16" s="17"/>
      <c r="R16" s="17"/>
      <c r="S16" s="17"/>
      <c r="T16" s="17"/>
      <c r="U16" s="17"/>
      <c r="V16" s="17"/>
      <c r="W16" s="17"/>
      <c r="X16" s="17"/>
    </row>
    <row r="17" ht="15.75" customHeight="1">
      <c r="A17" s="17"/>
      <c r="B17" s="145" t="s">
        <v>110</v>
      </c>
      <c r="C17" s="146" t="s">
        <v>108</v>
      </c>
      <c r="D17" s="150">
        <f>4.989*D15</f>
        <v>767.5384615</v>
      </c>
      <c r="E17" s="151" t="s">
        <v>111</v>
      </c>
      <c r="F17" s="143"/>
      <c r="G17" s="144"/>
      <c r="H17" s="17"/>
      <c r="I17" s="17"/>
      <c r="J17" s="17"/>
      <c r="K17" s="17"/>
      <c r="L17" s="17"/>
      <c r="M17" s="17"/>
      <c r="N17" s="17"/>
      <c r="O17" s="17"/>
      <c r="P17" s="17"/>
      <c r="Q17" s="17"/>
      <c r="R17" s="17"/>
      <c r="S17" s="17"/>
      <c r="T17" s="17"/>
      <c r="U17" s="17"/>
      <c r="V17" s="17"/>
      <c r="W17" s="17"/>
      <c r="X17" s="17"/>
    </row>
    <row r="18" ht="15.75" customHeight="1">
      <c r="A18" s="17"/>
      <c r="B18" s="145" t="s">
        <v>112</v>
      </c>
      <c r="C18" s="146" t="s">
        <v>113</v>
      </c>
      <c r="D18" s="152">
        <f t="shared" ref="D18:D19" si="2">D16/D10</f>
        <v>0.3291666667</v>
      </c>
      <c r="E18" s="153" t="s">
        <v>114</v>
      </c>
      <c r="F18" s="143"/>
      <c r="G18" s="144"/>
      <c r="H18" s="17"/>
      <c r="I18" s="17"/>
      <c r="J18" s="17"/>
      <c r="K18" s="17"/>
      <c r="L18" s="17"/>
      <c r="M18" s="17"/>
      <c r="N18" s="17"/>
      <c r="O18" s="17"/>
      <c r="P18" s="17"/>
      <c r="Q18" s="17"/>
      <c r="R18" s="17"/>
      <c r="S18" s="17"/>
      <c r="T18" s="17"/>
      <c r="U18" s="17"/>
      <c r="V18" s="17"/>
      <c r="W18" s="17"/>
      <c r="X18" s="17"/>
    </row>
    <row r="19" ht="15.75" customHeight="1">
      <c r="A19" s="17"/>
      <c r="B19" s="145" t="s">
        <v>115</v>
      </c>
      <c r="C19" s="146" t="s">
        <v>113</v>
      </c>
      <c r="D19" s="152">
        <f t="shared" si="2"/>
        <v>0.7675384615</v>
      </c>
      <c r="E19" s="153" t="s">
        <v>114</v>
      </c>
      <c r="F19" s="17"/>
      <c r="G19" s="109"/>
      <c r="H19" s="17"/>
      <c r="I19" s="17"/>
      <c r="J19" s="17"/>
      <c r="K19" s="17"/>
      <c r="L19" s="17"/>
      <c r="M19" s="17"/>
      <c r="N19" s="17"/>
      <c r="O19" s="17"/>
      <c r="P19" s="17"/>
      <c r="Q19" s="17"/>
      <c r="R19" s="17"/>
      <c r="S19" s="17"/>
      <c r="T19" s="17"/>
      <c r="U19" s="17"/>
      <c r="V19" s="17"/>
      <c r="W19" s="17"/>
      <c r="X19" s="17"/>
    </row>
    <row r="20" ht="15.75" customHeight="1">
      <c r="A20" s="17"/>
      <c r="B20" s="145" t="s">
        <v>116</v>
      </c>
      <c r="C20" s="146" t="s">
        <v>117</v>
      </c>
      <c r="D20" s="154">
        <v>0.05</v>
      </c>
      <c r="E20" s="153" t="s">
        <v>118</v>
      </c>
      <c r="F20" s="17"/>
      <c r="G20" s="109"/>
      <c r="H20" s="17"/>
      <c r="I20" s="17"/>
      <c r="J20" s="17"/>
      <c r="K20" s="17"/>
      <c r="L20" s="17"/>
      <c r="M20" s="17"/>
      <c r="N20" s="17"/>
      <c r="O20" s="17"/>
      <c r="P20" s="17"/>
      <c r="Q20" s="17"/>
      <c r="R20" s="17"/>
      <c r="S20" s="17"/>
      <c r="T20" s="17"/>
      <c r="U20" s="17"/>
      <c r="V20" s="17"/>
      <c r="W20" s="17"/>
      <c r="X20" s="17"/>
    </row>
    <row r="21" ht="15.75" customHeight="1">
      <c r="A21" s="17"/>
      <c r="B21" s="145" t="s">
        <v>68</v>
      </c>
      <c r="C21" s="146" t="s">
        <v>117</v>
      </c>
      <c r="D21" s="155">
        <f>'General Inputs'!C8</f>
        <v>0.03</v>
      </c>
      <c r="E21" s="17"/>
      <c r="F21" s="17"/>
      <c r="G21" s="109"/>
      <c r="H21" s="17"/>
      <c r="I21" s="17"/>
      <c r="J21" s="17"/>
      <c r="K21" s="17"/>
      <c r="L21" s="17"/>
      <c r="M21" s="17"/>
      <c r="N21" s="17"/>
      <c r="O21" s="17"/>
      <c r="P21" s="17"/>
      <c r="Q21" s="17"/>
      <c r="R21" s="17"/>
      <c r="S21" s="17"/>
      <c r="T21" s="17"/>
      <c r="U21" s="17"/>
      <c r="V21" s="17"/>
      <c r="W21" s="17"/>
      <c r="X21" s="17"/>
    </row>
    <row r="22" ht="15.75" customHeight="1">
      <c r="A22" s="17"/>
      <c r="B22" s="156" t="s">
        <v>69</v>
      </c>
      <c r="C22" s="157" t="s">
        <v>117</v>
      </c>
      <c r="D22" s="158">
        <f>'General Inputs'!C10</f>
        <v>0.15</v>
      </c>
      <c r="E22" s="17"/>
      <c r="F22" s="17"/>
      <c r="G22" s="17"/>
      <c r="H22" s="17"/>
      <c r="I22" s="17"/>
      <c r="J22" s="17"/>
      <c r="K22" s="17"/>
      <c r="L22" s="17"/>
      <c r="M22" s="17"/>
      <c r="N22" s="17"/>
      <c r="O22" s="17"/>
      <c r="P22" s="17"/>
      <c r="Q22" s="17"/>
      <c r="R22" s="17"/>
      <c r="S22" s="17"/>
      <c r="T22" s="17"/>
      <c r="U22" s="17"/>
      <c r="V22" s="17"/>
      <c r="W22" s="17"/>
      <c r="X22" s="17"/>
    </row>
    <row r="23" ht="15.7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row>
    <row r="24" ht="15.75" customHeight="1">
      <c r="A24" s="17"/>
      <c r="B24" s="159" t="s">
        <v>119</v>
      </c>
      <c r="C24" s="160"/>
      <c r="D24" s="161"/>
      <c r="E24" s="162"/>
      <c r="F24" s="162"/>
      <c r="G24" s="162"/>
      <c r="H24" s="162"/>
      <c r="I24" s="163"/>
      <c r="J24" s="164"/>
      <c r="K24" s="165"/>
      <c r="L24" s="17"/>
      <c r="M24" s="166" t="s">
        <v>120</v>
      </c>
      <c r="N24" s="17"/>
      <c r="O24" s="17"/>
      <c r="P24" s="17"/>
      <c r="Q24" s="17"/>
      <c r="R24" s="17"/>
      <c r="S24" s="17"/>
      <c r="T24" s="17"/>
      <c r="U24" s="17"/>
      <c r="V24" s="17"/>
      <c r="W24" s="17"/>
      <c r="X24" s="17"/>
    </row>
    <row r="25" ht="15.75" customHeight="1">
      <c r="A25" s="17"/>
      <c r="B25" s="167" t="s">
        <v>121</v>
      </c>
      <c r="C25" s="168"/>
      <c r="D25" s="90">
        <v>0.0</v>
      </c>
      <c r="E25" s="90">
        <v>1.0</v>
      </c>
      <c r="F25" s="169">
        <f t="shared" ref="F25:K25" si="3">E25+1</f>
        <v>2</v>
      </c>
      <c r="G25" s="169">
        <f t="shared" si="3"/>
        <v>3</v>
      </c>
      <c r="H25" s="169">
        <f t="shared" si="3"/>
        <v>4</v>
      </c>
      <c r="I25" s="169">
        <f t="shared" si="3"/>
        <v>5</v>
      </c>
      <c r="J25" s="169">
        <f t="shared" si="3"/>
        <v>6</v>
      </c>
      <c r="K25" s="170">
        <f t="shared" si="3"/>
        <v>7</v>
      </c>
      <c r="L25" s="171"/>
      <c r="M25" s="172">
        <v>0.0</v>
      </c>
      <c r="N25" s="17"/>
      <c r="O25" s="17"/>
      <c r="P25" s="17"/>
      <c r="Q25" s="17"/>
      <c r="R25" s="17"/>
      <c r="S25" s="17"/>
      <c r="T25" s="17"/>
      <c r="U25" s="17"/>
      <c r="V25" s="17"/>
      <c r="W25" s="17"/>
      <c r="X25" s="17"/>
    </row>
    <row r="26" ht="15.75" customHeight="1">
      <c r="A26" s="17"/>
      <c r="B26" s="173"/>
      <c r="C26" s="90" t="s">
        <v>122</v>
      </c>
      <c r="D26" s="89">
        <f>'General Inputs'!C6</f>
        <v>2024</v>
      </c>
      <c r="E26" s="90">
        <f t="shared" ref="E26:K26" si="4">D26+1</f>
        <v>2025</v>
      </c>
      <c r="F26" s="169">
        <f t="shared" si="4"/>
        <v>2026</v>
      </c>
      <c r="G26" s="169">
        <f t="shared" si="4"/>
        <v>2027</v>
      </c>
      <c r="H26" s="169">
        <f t="shared" si="4"/>
        <v>2028</v>
      </c>
      <c r="I26" s="169">
        <f t="shared" si="4"/>
        <v>2029</v>
      </c>
      <c r="J26" s="169">
        <f t="shared" si="4"/>
        <v>2030</v>
      </c>
      <c r="K26" s="170">
        <f t="shared" si="4"/>
        <v>2031</v>
      </c>
      <c r="L26" s="171"/>
      <c r="M26" s="174">
        <v>0.05</v>
      </c>
      <c r="N26" s="17"/>
      <c r="O26" s="17"/>
      <c r="P26" s="17"/>
      <c r="Q26" s="17"/>
      <c r="R26" s="17"/>
      <c r="S26" s="17"/>
      <c r="T26" s="17"/>
      <c r="U26" s="17"/>
      <c r="V26" s="17"/>
      <c r="W26" s="17"/>
      <c r="X26" s="17"/>
    </row>
    <row r="27" ht="15.75" customHeight="1">
      <c r="A27" s="17"/>
      <c r="B27" s="131" t="s">
        <v>123</v>
      </c>
      <c r="C27" s="175" t="s">
        <v>97</v>
      </c>
      <c r="D27" s="176">
        <f t="shared" ref="D27:D28" si="6">D10</f>
        <v>1000</v>
      </c>
      <c r="E27" s="177">
        <f t="shared" ref="E27:K27" si="5">D27*(1+$D$21)</f>
        <v>1030</v>
      </c>
      <c r="F27" s="177">
        <f t="shared" si="5"/>
        <v>1060.9</v>
      </c>
      <c r="G27" s="177">
        <f t="shared" si="5"/>
        <v>1092.727</v>
      </c>
      <c r="H27" s="177">
        <f t="shared" si="5"/>
        <v>1125.50881</v>
      </c>
      <c r="I27" s="177">
        <f t="shared" si="5"/>
        <v>1159.274074</v>
      </c>
      <c r="J27" s="177">
        <f t="shared" si="5"/>
        <v>1194.052297</v>
      </c>
      <c r="K27" s="178">
        <f t="shared" si="5"/>
        <v>1229.873865</v>
      </c>
      <c r="L27" s="141"/>
      <c r="M27" s="174">
        <v>0.1</v>
      </c>
      <c r="N27" s="17"/>
      <c r="O27" s="17"/>
      <c r="P27" s="17"/>
      <c r="Q27" s="17"/>
      <c r="R27" s="17"/>
      <c r="S27" s="17"/>
      <c r="T27" s="17"/>
      <c r="U27" s="17"/>
      <c r="V27" s="17"/>
      <c r="W27" s="17"/>
      <c r="X27" s="17"/>
    </row>
    <row r="28" ht="15.75" customHeight="1">
      <c r="A28" s="17"/>
      <c r="B28" s="179" t="s">
        <v>124</v>
      </c>
      <c r="C28" s="180" t="s">
        <v>97</v>
      </c>
      <c r="D28" s="176">
        <f t="shared" si="6"/>
        <v>1000</v>
      </c>
      <c r="E28" s="177">
        <f t="shared" ref="E28:K28" si="7">D28*(1+$D$21)</f>
        <v>1030</v>
      </c>
      <c r="F28" s="177">
        <f t="shared" si="7"/>
        <v>1060.9</v>
      </c>
      <c r="G28" s="177">
        <f t="shared" si="7"/>
        <v>1092.727</v>
      </c>
      <c r="H28" s="177">
        <f t="shared" si="7"/>
        <v>1125.50881</v>
      </c>
      <c r="I28" s="177">
        <f t="shared" si="7"/>
        <v>1159.274074</v>
      </c>
      <c r="J28" s="177">
        <f t="shared" si="7"/>
        <v>1194.052297</v>
      </c>
      <c r="K28" s="178">
        <f t="shared" si="7"/>
        <v>1229.873865</v>
      </c>
      <c r="L28" s="181"/>
      <c r="M28" s="174">
        <v>0.15</v>
      </c>
      <c r="N28" s="17"/>
      <c r="O28" s="17"/>
      <c r="P28" s="17"/>
      <c r="Q28" s="17"/>
      <c r="R28" s="17"/>
      <c r="S28" s="17"/>
      <c r="T28" s="17"/>
      <c r="U28" s="17"/>
      <c r="V28" s="17"/>
      <c r="W28" s="17"/>
      <c r="X28" s="17"/>
    </row>
    <row r="29" ht="15.75" customHeight="1">
      <c r="A29" s="17"/>
      <c r="B29" s="179" t="s">
        <v>125</v>
      </c>
      <c r="C29" s="175" t="s">
        <v>108</v>
      </c>
      <c r="D29" s="182">
        <f t="shared" ref="D29:D30" si="9">D18</f>
        <v>0.3291666667</v>
      </c>
      <c r="E29" s="182">
        <f t="shared" ref="E29:K29" si="8">D29</f>
        <v>0.3291666667</v>
      </c>
      <c r="F29" s="182">
        <f t="shared" si="8"/>
        <v>0.3291666667</v>
      </c>
      <c r="G29" s="182">
        <f t="shared" si="8"/>
        <v>0.3291666667</v>
      </c>
      <c r="H29" s="182">
        <f t="shared" si="8"/>
        <v>0.3291666667</v>
      </c>
      <c r="I29" s="182">
        <f t="shared" si="8"/>
        <v>0.3291666667</v>
      </c>
      <c r="J29" s="182">
        <f t="shared" si="8"/>
        <v>0.3291666667</v>
      </c>
      <c r="K29" s="183">
        <f t="shared" si="8"/>
        <v>0.3291666667</v>
      </c>
      <c r="L29" s="141"/>
      <c r="M29" s="174">
        <v>0.2</v>
      </c>
      <c r="N29" s="17"/>
      <c r="O29" s="17"/>
      <c r="P29" s="17"/>
      <c r="Q29" s="17"/>
      <c r="R29" s="17"/>
      <c r="S29" s="17"/>
      <c r="T29" s="17"/>
      <c r="U29" s="17"/>
      <c r="V29" s="17"/>
      <c r="W29" s="17"/>
      <c r="X29" s="17"/>
    </row>
    <row r="30" ht="15.75" customHeight="1">
      <c r="A30" s="17"/>
      <c r="B30" s="179" t="s">
        <v>126</v>
      </c>
      <c r="C30" s="175" t="s">
        <v>108</v>
      </c>
      <c r="D30" s="182">
        <f t="shared" si="9"/>
        <v>0.7675384615</v>
      </c>
      <c r="E30" s="182">
        <f t="shared" ref="E30:K30" si="10">D30</f>
        <v>0.7675384615</v>
      </c>
      <c r="F30" s="182">
        <f t="shared" si="10"/>
        <v>0.7675384615</v>
      </c>
      <c r="G30" s="182">
        <f t="shared" si="10"/>
        <v>0.7675384615</v>
      </c>
      <c r="H30" s="182">
        <f t="shared" si="10"/>
        <v>0.7675384615</v>
      </c>
      <c r="I30" s="182">
        <f t="shared" si="10"/>
        <v>0.7675384615</v>
      </c>
      <c r="J30" s="182">
        <f t="shared" si="10"/>
        <v>0.7675384615</v>
      </c>
      <c r="K30" s="183">
        <f t="shared" si="10"/>
        <v>0.7675384615</v>
      </c>
      <c r="L30" s="141"/>
      <c r="M30" s="174">
        <v>0.3</v>
      </c>
      <c r="N30" s="17"/>
      <c r="O30" s="17"/>
      <c r="P30" s="17"/>
      <c r="Q30" s="17"/>
      <c r="R30" s="17"/>
      <c r="S30" s="17"/>
      <c r="T30" s="17"/>
      <c r="U30" s="17"/>
      <c r="V30" s="17"/>
      <c r="W30" s="17"/>
      <c r="X30" s="17"/>
    </row>
    <row r="31" ht="15.75" customHeight="1">
      <c r="A31" s="17"/>
      <c r="B31" s="179" t="s">
        <v>127</v>
      </c>
      <c r="C31" s="175" t="s">
        <v>108</v>
      </c>
      <c r="D31" s="184">
        <f t="shared" ref="D31:K31" si="11">D29*D27</f>
        <v>329.1666667</v>
      </c>
      <c r="E31" s="184">
        <f t="shared" si="11"/>
        <v>339.0416667</v>
      </c>
      <c r="F31" s="184">
        <f t="shared" si="11"/>
        <v>349.2129167</v>
      </c>
      <c r="G31" s="184">
        <f t="shared" si="11"/>
        <v>359.6893042</v>
      </c>
      <c r="H31" s="184">
        <f t="shared" si="11"/>
        <v>370.4799833</v>
      </c>
      <c r="I31" s="184">
        <f t="shared" si="11"/>
        <v>381.5943828</v>
      </c>
      <c r="J31" s="184">
        <f t="shared" si="11"/>
        <v>393.0422143</v>
      </c>
      <c r="K31" s="185">
        <f t="shared" si="11"/>
        <v>404.8334807</v>
      </c>
      <c r="L31" s="141"/>
      <c r="M31" s="174">
        <v>0.4</v>
      </c>
      <c r="N31" s="17"/>
      <c r="O31" s="17"/>
      <c r="P31" s="17"/>
      <c r="Q31" s="17"/>
      <c r="R31" s="17"/>
      <c r="S31" s="17"/>
      <c r="T31" s="17"/>
      <c r="U31" s="17"/>
      <c r="V31" s="17"/>
      <c r="W31" s="17"/>
      <c r="X31" s="17"/>
    </row>
    <row r="32" ht="15.75" customHeight="1">
      <c r="A32" s="17"/>
      <c r="B32" s="179" t="s">
        <v>128</v>
      </c>
      <c r="C32" s="175" t="s">
        <v>108</v>
      </c>
      <c r="D32" s="184">
        <f t="shared" ref="D32:K32" si="12">D28*D30</f>
        <v>767.5384615</v>
      </c>
      <c r="E32" s="184">
        <f t="shared" si="12"/>
        <v>790.5646154</v>
      </c>
      <c r="F32" s="184">
        <f t="shared" si="12"/>
        <v>814.2815538</v>
      </c>
      <c r="G32" s="184">
        <f t="shared" si="12"/>
        <v>838.7100005</v>
      </c>
      <c r="H32" s="184">
        <f t="shared" si="12"/>
        <v>863.8713005</v>
      </c>
      <c r="I32" s="184">
        <f t="shared" si="12"/>
        <v>889.7874395</v>
      </c>
      <c r="J32" s="184">
        <f t="shared" si="12"/>
        <v>916.4810627</v>
      </c>
      <c r="K32" s="185">
        <f t="shared" si="12"/>
        <v>943.9754946</v>
      </c>
      <c r="L32" s="141"/>
      <c r="M32" s="186">
        <v>0.5</v>
      </c>
      <c r="N32" s="17"/>
      <c r="O32" s="17"/>
      <c r="P32" s="17"/>
      <c r="Q32" s="17"/>
      <c r="R32" s="17"/>
      <c r="S32" s="17"/>
      <c r="T32" s="17"/>
      <c r="U32" s="17"/>
      <c r="V32" s="17"/>
      <c r="W32" s="17"/>
      <c r="X32" s="17"/>
    </row>
    <row r="33" ht="15.75" customHeight="1">
      <c r="A33" s="17"/>
      <c r="B33" s="179"/>
      <c r="C33" s="175"/>
      <c r="D33" s="141"/>
      <c r="E33" s="141"/>
      <c r="F33" s="141"/>
      <c r="G33" s="141"/>
      <c r="H33" s="141"/>
      <c r="I33" s="141"/>
      <c r="J33" s="141"/>
      <c r="K33" s="187"/>
      <c r="L33" s="141"/>
      <c r="M33" s="141"/>
      <c r="N33" s="17"/>
      <c r="O33" s="17"/>
      <c r="P33" s="17"/>
      <c r="Q33" s="17"/>
      <c r="R33" s="17"/>
      <c r="S33" s="17"/>
      <c r="T33" s="17"/>
      <c r="U33" s="17"/>
      <c r="V33" s="17"/>
      <c r="W33" s="17"/>
      <c r="X33" s="17"/>
    </row>
    <row r="34" ht="15.75" customHeight="1">
      <c r="A34" s="188"/>
      <c r="B34" s="189" t="s">
        <v>129</v>
      </c>
      <c r="C34" s="175" t="s">
        <v>108</v>
      </c>
      <c r="D34" s="184">
        <f t="shared" ref="D34:K34" si="13">D31+D32</f>
        <v>1096.705128</v>
      </c>
      <c r="E34" s="184">
        <f t="shared" si="13"/>
        <v>1129.606282</v>
      </c>
      <c r="F34" s="184">
        <f t="shared" si="13"/>
        <v>1163.494471</v>
      </c>
      <c r="G34" s="184">
        <f t="shared" si="13"/>
        <v>1198.399305</v>
      </c>
      <c r="H34" s="184">
        <f t="shared" si="13"/>
        <v>1234.351284</v>
      </c>
      <c r="I34" s="184">
        <f t="shared" si="13"/>
        <v>1271.381822</v>
      </c>
      <c r="J34" s="184">
        <f t="shared" si="13"/>
        <v>1309.523277</v>
      </c>
      <c r="K34" s="185">
        <f t="shared" si="13"/>
        <v>1348.808975</v>
      </c>
      <c r="L34" s="190"/>
      <c r="M34" s="190"/>
      <c r="N34" s="188"/>
      <c r="O34" s="188"/>
      <c r="P34" s="188"/>
      <c r="Q34" s="188"/>
      <c r="R34" s="188"/>
      <c r="S34" s="188"/>
      <c r="T34" s="188"/>
      <c r="U34" s="188"/>
      <c r="V34" s="188"/>
      <c r="W34" s="188"/>
      <c r="X34" s="188"/>
    </row>
    <row r="35" ht="15.75" customHeight="1">
      <c r="A35" s="17"/>
      <c r="B35" s="191"/>
      <c r="C35" s="192"/>
      <c r="D35" s="193"/>
      <c r="E35" s="194"/>
      <c r="F35" s="194"/>
      <c r="G35" s="194"/>
      <c r="H35" s="194"/>
      <c r="I35" s="194"/>
      <c r="J35" s="194"/>
      <c r="K35" s="195"/>
      <c r="L35" s="190"/>
      <c r="M35" s="190"/>
      <c r="N35" s="17"/>
      <c r="O35" s="17"/>
      <c r="P35" s="17"/>
      <c r="Q35" s="17"/>
      <c r="R35" s="17"/>
      <c r="S35" s="17"/>
      <c r="T35" s="17"/>
      <c r="U35" s="17"/>
      <c r="V35" s="17"/>
      <c r="W35" s="17"/>
      <c r="X35" s="17"/>
    </row>
    <row r="36" ht="15.75" customHeight="1">
      <c r="A36" s="17"/>
      <c r="B36" s="196" t="s">
        <v>119</v>
      </c>
      <c r="C36" s="18"/>
      <c r="D36" s="197"/>
      <c r="E36" s="30"/>
      <c r="F36" s="30"/>
      <c r="G36" s="30"/>
      <c r="H36" s="30"/>
      <c r="I36" s="31"/>
      <c r="J36" s="17"/>
      <c r="K36" s="198"/>
      <c r="L36" s="17"/>
      <c r="N36" s="17"/>
      <c r="O36" s="17"/>
      <c r="P36" s="17"/>
      <c r="Q36" s="17"/>
      <c r="R36" s="17"/>
      <c r="S36" s="17"/>
      <c r="T36" s="17"/>
      <c r="U36" s="17"/>
      <c r="V36" s="17"/>
      <c r="W36" s="17"/>
      <c r="X36" s="17"/>
    </row>
    <row r="37" ht="15.75" customHeight="1">
      <c r="A37" s="17"/>
      <c r="B37" s="167" t="s">
        <v>130</v>
      </c>
      <c r="C37" s="199">
        <f>D20</f>
        <v>0.05</v>
      </c>
      <c r="D37" s="141"/>
      <c r="E37" s="141"/>
      <c r="F37" s="141"/>
      <c r="G37" s="141"/>
      <c r="H37" s="141"/>
      <c r="I37" s="141"/>
      <c r="J37" s="141"/>
      <c r="K37" s="187"/>
      <c r="L37" s="141"/>
      <c r="N37" s="17"/>
      <c r="O37" s="17"/>
      <c r="P37" s="17"/>
      <c r="Q37" s="17"/>
      <c r="R37" s="17"/>
      <c r="S37" s="17"/>
      <c r="T37" s="17"/>
      <c r="U37" s="17"/>
      <c r="V37" s="17"/>
      <c r="W37" s="17"/>
      <c r="X37" s="17"/>
    </row>
    <row r="38" ht="15.75" customHeight="1">
      <c r="A38" s="17"/>
      <c r="B38" s="131" t="s">
        <v>131</v>
      </c>
      <c r="C38" s="175" t="s">
        <v>97</v>
      </c>
      <c r="D38" s="176">
        <f>D10*(1-C37)</f>
        <v>950</v>
      </c>
      <c r="E38" s="200">
        <f t="shared" ref="E38:K38" si="14">D38*(1+$D$21)</f>
        <v>978.5</v>
      </c>
      <c r="F38" s="200">
        <f t="shared" si="14"/>
        <v>1007.855</v>
      </c>
      <c r="G38" s="200">
        <f t="shared" si="14"/>
        <v>1038.09065</v>
      </c>
      <c r="H38" s="200">
        <f t="shared" si="14"/>
        <v>1069.23337</v>
      </c>
      <c r="I38" s="200">
        <f t="shared" si="14"/>
        <v>1101.310371</v>
      </c>
      <c r="J38" s="200">
        <f t="shared" si="14"/>
        <v>1134.349682</v>
      </c>
      <c r="K38" s="201">
        <f t="shared" si="14"/>
        <v>1168.380172</v>
      </c>
      <c r="L38" s="141"/>
      <c r="N38" s="17"/>
      <c r="O38" s="17"/>
      <c r="P38" s="17"/>
      <c r="Q38" s="17"/>
      <c r="R38" s="17"/>
      <c r="S38" s="17"/>
      <c r="T38" s="17"/>
      <c r="U38" s="17"/>
      <c r="V38" s="17"/>
      <c r="W38" s="17"/>
      <c r="X38" s="17"/>
    </row>
    <row r="39" ht="15.75" customHeight="1">
      <c r="A39" s="17"/>
      <c r="B39" s="145" t="s">
        <v>124</v>
      </c>
      <c r="C39" s="202" t="s">
        <v>97</v>
      </c>
      <c r="D39" s="176">
        <f>D11*(1-C37)</f>
        <v>950</v>
      </c>
      <c r="E39" s="177">
        <f t="shared" ref="E39:K39" si="15">D39*(1+$D$21)</f>
        <v>978.5</v>
      </c>
      <c r="F39" s="177">
        <f t="shared" si="15"/>
        <v>1007.855</v>
      </c>
      <c r="G39" s="177">
        <f t="shared" si="15"/>
        <v>1038.09065</v>
      </c>
      <c r="H39" s="177">
        <f t="shared" si="15"/>
        <v>1069.23337</v>
      </c>
      <c r="I39" s="177">
        <f t="shared" si="15"/>
        <v>1101.310371</v>
      </c>
      <c r="J39" s="177">
        <f t="shared" si="15"/>
        <v>1134.349682</v>
      </c>
      <c r="K39" s="178">
        <f t="shared" si="15"/>
        <v>1168.380172</v>
      </c>
      <c r="L39" s="181"/>
      <c r="M39" s="203"/>
      <c r="N39" s="17"/>
      <c r="O39" s="17"/>
      <c r="P39" s="17"/>
      <c r="Q39" s="17"/>
      <c r="R39" s="17"/>
      <c r="S39" s="17"/>
      <c r="T39" s="17"/>
      <c r="U39" s="17"/>
      <c r="V39" s="17"/>
      <c r="W39" s="17"/>
      <c r="X39" s="17"/>
    </row>
    <row r="40" ht="15.75" customHeight="1">
      <c r="A40" s="17"/>
      <c r="B40" s="145" t="s">
        <v>125</v>
      </c>
      <c r="C40" s="175" t="s">
        <v>108</v>
      </c>
      <c r="D40" s="182">
        <f t="shared" ref="D40:D41" si="17">D18</f>
        <v>0.3291666667</v>
      </c>
      <c r="E40" s="182">
        <f t="shared" ref="E40:K40" si="16">D40</f>
        <v>0.3291666667</v>
      </c>
      <c r="F40" s="182">
        <f t="shared" si="16"/>
        <v>0.3291666667</v>
      </c>
      <c r="G40" s="182">
        <f t="shared" si="16"/>
        <v>0.3291666667</v>
      </c>
      <c r="H40" s="182">
        <f t="shared" si="16"/>
        <v>0.3291666667</v>
      </c>
      <c r="I40" s="182">
        <f t="shared" si="16"/>
        <v>0.3291666667</v>
      </c>
      <c r="J40" s="182">
        <f t="shared" si="16"/>
        <v>0.3291666667</v>
      </c>
      <c r="K40" s="183">
        <f t="shared" si="16"/>
        <v>0.3291666667</v>
      </c>
      <c r="L40" s="141"/>
      <c r="M40" s="203"/>
      <c r="N40" s="17"/>
      <c r="O40" s="17"/>
      <c r="P40" s="17"/>
      <c r="Q40" s="17"/>
      <c r="R40" s="17"/>
      <c r="S40" s="17"/>
      <c r="T40" s="17"/>
      <c r="U40" s="17"/>
      <c r="V40" s="17"/>
      <c r="W40" s="17"/>
      <c r="X40" s="17"/>
    </row>
    <row r="41" ht="15.75" customHeight="1">
      <c r="A41" s="17"/>
      <c r="B41" s="145" t="s">
        <v>126</v>
      </c>
      <c r="C41" s="175" t="s">
        <v>108</v>
      </c>
      <c r="D41" s="182">
        <f t="shared" si="17"/>
        <v>0.7675384615</v>
      </c>
      <c r="E41" s="182">
        <f t="shared" ref="E41:K41" si="18">D41</f>
        <v>0.7675384615</v>
      </c>
      <c r="F41" s="182">
        <f t="shared" si="18"/>
        <v>0.7675384615</v>
      </c>
      <c r="G41" s="182">
        <f t="shared" si="18"/>
        <v>0.7675384615</v>
      </c>
      <c r="H41" s="182">
        <f t="shared" si="18"/>
        <v>0.7675384615</v>
      </c>
      <c r="I41" s="182">
        <f t="shared" si="18"/>
        <v>0.7675384615</v>
      </c>
      <c r="J41" s="182">
        <f t="shared" si="18"/>
        <v>0.7675384615</v>
      </c>
      <c r="K41" s="183">
        <f t="shared" si="18"/>
        <v>0.7675384615</v>
      </c>
      <c r="L41" s="141"/>
      <c r="M41" s="203"/>
      <c r="N41" s="17"/>
      <c r="O41" s="17"/>
      <c r="P41" s="17"/>
      <c r="Q41" s="17"/>
      <c r="R41" s="17"/>
      <c r="S41" s="17"/>
      <c r="T41" s="17"/>
      <c r="U41" s="17"/>
      <c r="V41" s="17"/>
      <c r="W41" s="17"/>
      <c r="X41" s="17"/>
    </row>
    <row r="42" ht="15.75" customHeight="1">
      <c r="A42" s="17"/>
      <c r="B42" s="145" t="s">
        <v>127</v>
      </c>
      <c r="C42" s="175" t="s">
        <v>108</v>
      </c>
      <c r="D42" s="184">
        <f t="shared" ref="D42:K42" si="19">D40*D38</f>
        <v>312.7083333</v>
      </c>
      <c r="E42" s="184">
        <f t="shared" si="19"/>
        <v>322.0895833</v>
      </c>
      <c r="F42" s="184">
        <f t="shared" si="19"/>
        <v>331.7522708</v>
      </c>
      <c r="G42" s="184">
        <f t="shared" si="19"/>
        <v>341.704839</v>
      </c>
      <c r="H42" s="184">
        <f t="shared" si="19"/>
        <v>351.9559841</v>
      </c>
      <c r="I42" s="184">
        <f t="shared" si="19"/>
        <v>362.5146637</v>
      </c>
      <c r="J42" s="184">
        <f t="shared" si="19"/>
        <v>373.3901036</v>
      </c>
      <c r="K42" s="185">
        <f t="shared" si="19"/>
        <v>384.5918067</v>
      </c>
      <c r="L42" s="141"/>
      <c r="M42" s="203"/>
      <c r="N42" s="17"/>
      <c r="O42" s="17"/>
      <c r="P42" s="17"/>
      <c r="Q42" s="17"/>
      <c r="R42" s="17"/>
      <c r="S42" s="17"/>
      <c r="T42" s="17"/>
      <c r="U42" s="17"/>
      <c r="V42" s="17"/>
      <c r="W42" s="17"/>
      <c r="X42" s="17"/>
    </row>
    <row r="43" ht="15.75" customHeight="1">
      <c r="A43" s="17"/>
      <c r="B43" s="145" t="s">
        <v>128</v>
      </c>
      <c r="C43" s="175" t="s">
        <v>108</v>
      </c>
      <c r="D43" s="184">
        <f t="shared" ref="D43:K43" si="20">D39*D41</f>
        <v>729.1615385</v>
      </c>
      <c r="E43" s="184">
        <f t="shared" si="20"/>
        <v>751.0363846</v>
      </c>
      <c r="F43" s="184">
        <f t="shared" si="20"/>
        <v>773.5674762</v>
      </c>
      <c r="G43" s="184">
        <f t="shared" si="20"/>
        <v>796.7745004</v>
      </c>
      <c r="H43" s="184">
        <f t="shared" si="20"/>
        <v>820.6777355</v>
      </c>
      <c r="I43" s="184">
        <f t="shared" si="20"/>
        <v>845.2980675</v>
      </c>
      <c r="J43" s="184">
        <f t="shared" si="20"/>
        <v>870.6570095</v>
      </c>
      <c r="K43" s="185">
        <f t="shared" si="20"/>
        <v>896.7767198</v>
      </c>
      <c r="L43" s="141"/>
      <c r="M43" s="203"/>
      <c r="N43" s="17"/>
      <c r="O43" s="17"/>
      <c r="P43" s="17"/>
      <c r="Q43" s="17"/>
      <c r="R43" s="17"/>
      <c r="S43" s="17"/>
      <c r="T43" s="17"/>
      <c r="U43" s="17"/>
      <c r="V43" s="17"/>
      <c r="W43" s="17"/>
      <c r="X43" s="17"/>
    </row>
    <row r="44" ht="15.75" customHeight="1">
      <c r="A44" s="17"/>
      <c r="B44" s="145"/>
      <c r="C44" s="175"/>
      <c r="D44" s="141"/>
      <c r="E44" s="141"/>
      <c r="F44" s="141"/>
      <c r="G44" s="141"/>
      <c r="H44" s="141"/>
      <c r="I44" s="141"/>
      <c r="J44" s="141"/>
      <c r="K44" s="187"/>
      <c r="L44" s="141"/>
      <c r="N44" s="17"/>
      <c r="O44" s="17"/>
      <c r="P44" s="17"/>
      <c r="Q44" s="17"/>
      <c r="R44" s="17"/>
      <c r="S44" s="17"/>
      <c r="T44" s="17"/>
      <c r="U44" s="17"/>
      <c r="V44" s="17"/>
      <c r="W44" s="17"/>
      <c r="X44" s="17"/>
    </row>
    <row r="45" ht="15.75" customHeight="1">
      <c r="A45" s="188"/>
      <c r="B45" s="204" t="s">
        <v>132</v>
      </c>
      <c r="C45" s="175" t="s">
        <v>108</v>
      </c>
      <c r="D45" s="184">
        <f t="shared" ref="D45:K45" si="21">D34-D42-D43</f>
        <v>54.83525641</v>
      </c>
      <c r="E45" s="184">
        <f t="shared" si="21"/>
        <v>56.4803141</v>
      </c>
      <c r="F45" s="184">
        <f t="shared" si="21"/>
        <v>58.17472353</v>
      </c>
      <c r="G45" s="184">
        <f t="shared" si="21"/>
        <v>59.91996523</v>
      </c>
      <c r="H45" s="184">
        <f t="shared" si="21"/>
        <v>61.71756419</v>
      </c>
      <c r="I45" s="184">
        <f t="shared" si="21"/>
        <v>63.56909111</v>
      </c>
      <c r="J45" s="184">
        <f t="shared" si="21"/>
        <v>65.47616385</v>
      </c>
      <c r="K45" s="185">
        <f t="shared" si="21"/>
        <v>67.44044876</v>
      </c>
      <c r="L45" s="190"/>
      <c r="N45" s="188"/>
      <c r="O45" s="188"/>
      <c r="P45" s="188"/>
      <c r="Q45" s="188"/>
      <c r="R45" s="188"/>
      <c r="S45" s="188"/>
      <c r="T45" s="188"/>
      <c r="U45" s="188"/>
      <c r="V45" s="188"/>
      <c r="W45" s="188"/>
      <c r="X45" s="188"/>
    </row>
    <row r="46" ht="15.75" customHeight="1">
      <c r="A46" s="17"/>
      <c r="B46" s="145"/>
      <c r="C46" s="175"/>
      <c r="D46" s="205"/>
      <c r="E46" s="190"/>
      <c r="F46" s="190"/>
      <c r="G46" s="190"/>
      <c r="H46" s="190"/>
      <c r="I46" s="190"/>
      <c r="J46" s="190"/>
      <c r="K46" s="206"/>
      <c r="L46" s="190"/>
      <c r="N46" s="17"/>
      <c r="O46" s="17"/>
      <c r="P46" s="17"/>
      <c r="Q46" s="17"/>
      <c r="R46" s="17"/>
      <c r="S46" s="17"/>
      <c r="T46" s="17"/>
      <c r="U46" s="17"/>
      <c r="V46" s="17"/>
      <c r="W46" s="17"/>
      <c r="X46" s="17"/>
    </row>
    <row r="47" ht="15.75" customHeight="1">
      <c r="A47" s="17"/>
      <c r="B47" s="207" t="s">
        <v>133</v>
      </c>
      <c r="C47" s="208" t="s">
        <v>108</v>
      </c>
      <c r="D47" s="209">
        <f t="shared" ref="D47:K47" si="22">D45</f>
        <v>54.83525641</v>
      </c>
      <c r="E47" s="209">
        <f t="shared" si="22"/>
        <v>56.4803141</v>
      </c>
      <c r="F47" s="209">
        <f t="shared" si="22"/>
        <v>58.17472353</v>
      </c>
      <c r="G47" s="209">
        <f t="shared" si="22"/>
        <v>59.91996523</v>
      </c>
      <c r="H47" s="209">
        <f t="shared" si="22"/>
        <v>61.71756419</v>
      </c>
      <c r="I47" s="209">
        <f t="shared" si="22"/>
        <v>63.56909111</v>
      </c>
      <c r="J47" s="209">
        <f t="shared" si="22"/>
        <v>65.47616385</v>
      </c>
      <c r="K47" s="210">
        <f t="shared" si="22"/>
        <v>67.44044876</v>
      </c>
      <c r="L47" s="211"/>
      <c r="N47" s="17"/>
      <c r="O47" s="17"/>
      <c r="P47" s="17"/>
      <c r="Q47" s="17"/>
      <c r="R47" s="17"/>
      <c r="S47" s="17"/>
      <c r="T47" s="17"/>
      <c r="U47" s="17"/>
      <c r="V47" s="17"/>
      <c r="W47" s="17"/>
      <c r="X47" s="17"/>
    </row>
    <row r="48" ht="15.75" customHeight="1">
      <c r="A48" s="17"/>
      <c r="B48" s="212" t="s">
        <v>134</v>
      </c>
      <c r="C48" s="213" t="s">
        <v>108</v>
      </c>
      <c r="D48" s="214">
        <f t="array" ref="D48">NPV(D22,D47:K47)</f>
        <v>267.7288501</v>
      </c>
      <c r="E48" s="215"/>
      <c r="F48" s="125"/>
      <c r="G48" s="125"/>
      <c r="H48" s="125"/>
      <c r="I48" s="125"/>
      <c r="J48" s="125"/>
      <c r="K48" s="216"/>
      <c r="L48" s="17"/>
      <c r="M48" s="17"/>
      <c r="N48" s="17"/>
      <c r="O48" s="17"/>
      <c r="P48" s="17"/>
      <c r="Q48" s="17"/>
      <c r="R48" s="17"/>
      <c r="S48" s="17"/>
      <c r="T48" s="17"/>
      <c r="U48" s="17"/>
      <c r="V48" s="17"/>
      <c r="W48" s="17"/>
      <c r="X48" s="17"/>
    </row>
    <row r="49" ht="15.75" customHeight="1">
      <c r="A49" s="17"/>
      <c r="B49" s="17"/>
      <c r="C49" s="17"/>
      <c r="D49" s="217"/>
      <c r="E49" s="17"/>
      <c r="F49" s="17"/>
      <c r="G49" s="17"/>
      <c r="H49" s="17"/>
      <c r="I49" s="17"/>
      <c r="J49" s="17"/>
      <c r="K49" s="17"/>
      <c r="L49" s="17"/>
      <c r="M49" s="17"/>
      <c r="N49" s="17"/>
      <c r="O49" s="17"/>
      <c r="P49" s="17"/>
      <c r="Q49" s="17"/>
      <c r="R49" s="17"/>
      <c r="S49" s="17"/>
      <c r="T49" s="17"/>
      <c r="U49" s="17"/>
      <c r="V49" s="17"/>
      <c r="W49" s="17"/>
      <c r="X49" s="17"/>
    </row>
    <row r="50"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row>
    <row r="51"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row>
    <row r="52"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row>
    <row r="53"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row>
    <row r="54"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row>
    <row r="55"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row>
    <row r="56"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row>
    <row r="57"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row>
    <row r="58"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row>
    <row r="59"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row>
    <row r="60"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row>
    <row r="61"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row>
    <row r="62"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row>
    <row r="63"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row>
    <row r="64" ht="15.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row>
    <row r="65"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row>
    <row r="66"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row>
    <row r="67"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row>
    <row r="68"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row>
    <row r="69"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row>
    <row r="70"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row>
    <row r="71"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row>
    <row r="72"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row>
    <row r="73"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row>
    <row r="74"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row>
    <row r="75"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row>
    <row r="76"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row>
    <row r="77"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row>
    <row r="78"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row>
    <row r="79"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row>
    <row r="80"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row>
    <row r="81"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row>
    <row r="82"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row>
    <row r="83"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row>
    <row r="84"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row>
    <row r="85"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row>
    <row r="8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row>
    <row r="87"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row>
    <row r="88"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row>
    <row r="89"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row>
    <row r="90"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row>
    <row r="91"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row>
    <row r="92"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row>
    <row r="93"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row>
    <row r="94"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row>
    <row r="95"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row>
    <row r="9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row>
    <row r="97"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row>
    <row r="98"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row>
    <row r="99"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row>
    <row r="100"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row>
    <row r="101"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row>
    <row r="102"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row>
    <row r="103"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row>
    <row r="104"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row>
    <row r="105"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row>
    <row r="10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row>
    <row r="107"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row>
    <row r="108"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row>
    <row r="109"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row>
    <row r="11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row>
    <row r="111"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row>
    <row r="112"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row>
    <row r="113"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row>
    <row r="114"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row>
    <row r="115"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row>
    <row r="11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row>
    <row r="117"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row>
    <row r="118"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row>
    <row r="119"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row>
    <row r="120"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row>
    <row r="121"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row>
    <row r="122"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row>
    <row r="123"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row>
    <row r="124"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row>
    <row r="125"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row>
    <row r="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row>
    <row r="127"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row>
    <row r="128"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row>
    <row r="129"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row>
    <row r="130"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row>
    <row r="131"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row>
    <row r="132"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row>
    <row r="133"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row>
    <row r="134"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row>
    <row r="135"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row>
    <row r="13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row>
    <row r="137"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row>
    <row r="138"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row>
    <row r="139"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row>
    <row r="140"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row>
    <row r="141"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row>
    <row r="142"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row>
    <row r="143"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row>
    <row r="144"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row>
    <row r="145"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row>
    <row r="14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row>
    <row r="147"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row>
    <row r="148"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row>
    <row r="149"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row>
    <row r="150"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row>
    <row r="151"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row>
    <row r="152"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row>
    <row r="153"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row>
    <row r="154"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row>
    <row r="155"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row>
    <row r="15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row>
    <row r="157"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row>
    <row r="158"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row>
    <row r="159"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row>
    <row r="160"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row>
    <row r="161"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row>
    <row r="162"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row>
    <row r="163"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row>
    <row r="164"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row>
    <row r="165"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row>
    <row r="16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row>
    <row r="167"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row>
    <row r="168"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row>
    <row r="169"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row>
    <row r="17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row>
    <row r="171"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row>
    <row r="172"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row>
    <row r="173"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row>
    <row r="174"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row>
    <row r="175"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row>
    <row r="17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row>
    <row r="177"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row>
    <row r="178"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row>
    <row r="179"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row>
    <row r="18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row>
    <row r="181"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row>
    <row r="182"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row>
    <row r="183"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row>
    <row r="184"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row>
    <row r="185"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row>
    <row r="18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row>
    <row r="187"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row>
    <row r="188"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row>
    <row r="189"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row>
    <row r="19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row>
    <row r="191"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row>
    <row r="192"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row>
    <row r="193"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row>
    <row r="194"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row>
    <row r="195"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row>
    <row r="19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row>
    <row r="197"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row>
    <row r="198"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row>
    <row r="199"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row>
    <row r="20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row>
    <row r="201"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row>
    <row r="202"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row>
    <row r="203"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row>
    <row r="204"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row>
    <row r="205"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row>
    <row r="20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row>
    <row r="207"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row>
    <row r="208"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row>
    <row r="209"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row>
    <row r="21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row>
    <row r="211"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row>
    <row r="212"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row>
    <row r="213"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row>
    <row r="214"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row>
    <row r="215"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row>
    <row r="21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row>
    <row r="217"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row>
    <row r="218"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row>
    <row r="219"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row>
    <row r="22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row>
    <row r="221"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row>
    <row r="222"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row>
    <row r="223"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row>
    <row r="224"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row>
    <row r="225"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row>
    <row r="2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7">
    <mergeCell ref="B3:I3"/>
    <mergeCell ref="B4:I4"/>
    <mergeCell ref="B5:I5"/>
    <mergeCell ref="B6:I6"/>
    <mergeCell ref="B7:I7"/>
    <mergeCell ref="D24:I24"/>
    <mergeCell ref="D36:I36"/>
  </mergeCells>
  <dataValidations>
    <dataValidation type="list" allowBlank="1" showErrorMessage="1" sqref="D20">
      <formula1>$M$25:$M$32</formula1>
    </dataValidation>
  </dataValidations>
  <hyperlinks>
    <hyperlink r:id="rId2" ref="E12"/>
    <hyperlink r:id="rId3" location=":~:text=The%20average%20semi%2Dtruck%20gets,which%20gets%20around%2025%20MPG." ref="E13"/>
    <hyperlink r:id="rId4" location=":~:text=Annual%20gas%20prices%20in%20the%20United%20States%201990%2D2022&amp;text=In%202022%2C%20customers%20at%20U.S" ref="E16"/>
  </hyperlinks>
  <printOptions/>
  <pageMargins bottom="0.75" footer="0.0" header="0.0" left="0.7" right="0.7" top="0.75"/>
  <pageSetup orientation="landscape"/>
  <drawing r:id="rId5"/>
  <legacyDrawing r:id="rId6"/>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2.63" defaultRowHeight="15.0"/>
  <cols>
    <col customWidth="1" min="1" max="1" width="12.5"/>
    <col customWidth="1" min="2" max="2" width="64.5"/>
    <col customWidth="1" min="3" max="12" width="12.5"/>
    <col customWidth="1" min="13" max="13" width="24.5"/>
    <col customWidth="1" min="14" max="24" width="12.5"/>
  </cols>
  <sheetData>
    <row r="1" ht="15.75" customHeight="1">
      <c r="A1" s="17"/>
      <c r="B1" s="123" t="s">
        <v>70</v>
      </c>
      <c r="C1" s="124"/>
      <c r="D1" s="125"/>
      <c r="E1" s="125"/>
      <c r="F1" s="18"/>
      <c r="G1" s="218"/>
      <c r="H1" s="17"/>
      <c r="I1" s="17"/>
      <c r="J1" s="17"/>
      <c r="K1" s="17"/>
      <c r="L1" s="17"/>
      <c r="M1" s="17"/>
      <c r="N1" s="17"/>
      <c r="O1" s="17"/>
      <c r="P1" s="17"/>
      <c r="Q1" s="17"/>
      <c r="R1" s="17"/>
      <c r="S1" s="17"/>
      <c r="T1" s="17"/>
      <c r="U1" s="17"/>
      <c r="V1" s="17"/>
      <c r="W1" s="17"/>
      <c r="X1" s="17"/>
    </row>
    <row r="2" ht="15.75" customHeight="1">
      <c r="A2" s="17"/>
      <c r="B2" s="219" t="s">
        <v>135</v>
      </c>
      <c r="C2" s="162"/>
      <c r="D2" s="162"/>
      <c r="E2" s="220"/>
      <c r="F2" s="221"/>
      <c r="G2" s="222" t="s">
        <v>86</v>
      </c>
      <c r="H2" s="12"/>
      <c r="I2" s="17"/>
      <c r="J2" s="17"/>
      <c r="K2" s="17"/>
      <c r="L2" s="17"/>
      <c r="M2" s="17"/>
      <c r="N2" s="17"/>
      <c r="O2" s="17"/>
      <c r="P2" s="17"/>
      <c r="Q2" s="17"/>
      <c r="R2" s="17"/>
      <c r="S2" s="17"/>
      <c r="T2" s="17"/>
      <c r="U2" s="17"/>
      <c r="V2" s="17"/>
      <c r="W2" s="17"/>
      <c r="X2" s="17"/>
    </row>
    <row r="3" ht="15.75" customHeight="1">
      <c r="A3" s="17"/>
      <c r="B3" s="129" t="s">
        <v>87</v>
      </c>
      <c r="C3" s="30"/>
      <c r="D3" s="30"/>
      <c r="E3" s="127"/>
      <c r="F3" s="17"/>
      <c r="G3" s="223" t="s">
        <v>88</v>
      </c>
      <c r="H3" s="12"/>
      <c r="I3" s="17"/>
      <c r="J3" s="17"/>
      <c r="K3" s="17"/>
      <c r="L3" s="17"/>
      <c r="M3" s="17"/>
      <c r="N3" s="17"/>
      <c r="O3" s="17"/>
      <c r="P3" s="17"/>
      <c r="Q3" s="17"/>
      <c r="R3" s="17"/>
      <c r="S3" s="17"/>
      <c r="T3" s="17"/>
      <c r="U3" s="17"/>
      <c r="V3" s="17"/>
      <c r="W3" s="17"/>
      <c r="X3" s="17"/>
    </row>
    <row r="4" ht="30.0" customHeight="1">
      <c r="A4" s="17"/>
      <c r="B4" s="224" t="s">
        <v>136</v>
      </c>
      <c r="C4" s="30"/>
      <c r="D4" s="30"/>
      <c r="E4" s="127"/>
      <c r="F4" s="197"/>
      <c r="G4" s="225" t="s">
        <v>90</v>
      </c>
      <c r="H4" s="12"/>
      <c r="I4" s="17"/>
      <c r="J4" s="17"/>
      <c r="K4" s="17"/>
      <c r="L4" s="17"/>
      <c r="M4" s="17"/>
      <c r="N4" s="17"/>
      <c r="O4" s="17"/>
      <c r="P4" s="17"/>
      <c r="Q4" s="17"/>
      <c r="R4" s="17"/>
      <c r="S4" s="17"/>
      <c r="T4" s="17"/>
      <c r="U4" s="17"/>
      <c r="V4" s="17"/>
      <c r="W4" s="17"/>
      <c r="X4" s="17"/>
    </row>
    <row r="5" ht="15.75" customHeight="1">
      <c r="A5" s="17"/>
      <c r="B5" s="129" t="s">
        <v>137</v>
      </c>
      <c r="C5" s="30"/>
      <c r="D5" s="30"/>
      <c r="E5" s="127"/>
      <c r="F5" s="197"/>
      <c r="G5" s="226" t="s">
        <v>92</v>
      </c>
      <c r="H5" s="12"/>
      <c r="I5" s="17"/>
      <c r="J5" s="17"/>
      <c r="K5" s="17"/>
      <c r="L5" s="17"/>
      <c r="M5" s="17"/>
      <c r="N5" s="17"/>
      <c r="O5" s="17"/>
      <c r="P5" s="17"/>
      <c r="Q5" s="17"/>
      <c r="R5" s="17"/>
      <c r="S5" s="17"/>
      <c r="T5" s="17"/>
      <c r="U5" s="17"/>
      <c r="V5" s="17"/>
      <c r="W5" s="17"/>
      <c r="X5" s="17"/>
    </row>
    <row r="6" ht="75.0" customHeight="1">
      <c r="A6" s="17"/>
      <c r="B6" s="135" t="s">
        <v>138</v>
      </c>
      <c r="C6" s="136"/>
      <c r="D6" s="136"/>
      <c r="E6" s="137"/>
      <c r="F6" s="17"/>
      <c r="G6" s="227"/>
      <c r="H6" s="17"/>
      <c r="I6" s="17"/>
      <c r="J6" s="17"/>
      <c r="K6" s="17"/>
      <c r="L6" s="17"/>
      <c r="M6" s="17"/>
      <c r="N6" s="17"/>
      <c r="O6" s="17"/>
      <c r="P6" s="17"/>
      <c r="Q6" s="17"/>
      <c r="R6" s="17"/>
      <c r="S6" s="17"/>
      <c r="T6" s="17"/>
      <c r="U6" s="17"/>
      <c r="V6" s="17"/>
      <c r="W6" s="17"/>
      <c r="X6" s="17"/>
    </row>
    <row r="7" ht="15.75" customHeight="1">
      <c r="A7" s="17"/>
      <c r="B7" s="18"/>
      <c r="C7" s="18"/>
      <c r="D7" s="18"/>
      <c r="E7" s="18"/>
      <c r="F7" s="18"/>
      <c r="G7" s="18"/>
      <c r="H7" s="17"/>
      <c r="I7" s="17"/>
      <c r="J7" s="17"/>
      <c r="K7" s="17"/>
      <c r="L7" s="17"/>
      <c r="M7" s="17"/>
      <c r="N7" s="17"/>
      <c r="O7" s="17"/>
      <c r="P7" s="17"/>
      <c r="Q7" s="17"/>
      <c r="R7" s="17"/>
      <c r="S7" s="17"/>
      <c r="T7" s="17"/>
      <c r="U7" s="17"/>
      <c r="V7" s="17"/>
      <c r="W7" s="17"/>
      <c r="X7" s="17"/>
    </row>
    <row r="8" ht="15.75" customHeight="1">
      <c r="A8" s="17"/>
      <c r="B8" s="138" t="s">
        <v>94</v>
      </c>
      <c r="C8" s="84" t="s">
        <v>95</v>
      </c>
      <c r="D8" s="139"/>
      <c r="E8" s="140"/>
      <c r="F8" s="17"/>
      <c r="G8" s="17"/>
      <c r="H8" s="17"/>
      <c r="I8" s="17"/>
      <c r="J8" s="17"/>
      <c r="K8" s="17"/>
      <c r="L8" s="17"/>
      <c r="M8" s="17"/>
      <c r="N8" s="17"/>
      <c r="O8" s="17"/>
      <c r="P8" s="17"/>
      <c r="Q8" s="17"/>
      <c r="R8" s="17"/>
      <c r="S8" s="17"/>
      <c r="T8" s="17"/>
      <c r="U8" s="17"/>
      <c r="V8" s="17"/>
      <c r="W8" s="17"/>
      <c r="X8" s="17"/>
    </row>
    <row r="9" ht="15.75" customHeight="1">
      <c r="A9" s="17"/>
      <c r="B9" s="131" t="s">
        <v>139</v>
      </c>
      <c r="C9" s="141" t="s">
        <v>140</v>
      </c>
      <c r="D9" s="142">
        <v>1000.0</v>
      </c>
      <c r="E9" s="228"/>
      <c r="F9" s="143"/>
      <c r="G9" s="229"/>
      <c r="H9" s="17"/>
      <c r="I9" s="17"/>
      <c r="J9" s="17"/>
      <c r="K9" s="17"/>
      <c r="L9" s="17"/>
      <c r="M9" s="17"/>
      <c r="N9" s="17"/>
      <c r="O9" s="17"/>
      <c r="P9" s="17"/>
      <c r="Q9" s="17"/>
      <c r="R9" s="17"/>
      <c r="S9" s="17"/>
      <c r="T9" s="17"/>
      <c r="U9" s="17"/>
      <c r="V9" s="17"/>
      <c r="W9" s="17"/>
      <c r="X9" s="17"/>
    </row>
    <row r="10" ht="15.75" customHeight="1">
      <c r="A10" s="17"/>
      <c r="B10" s="145" t="s">
        <v>141</v>
      </c>
      <c r="C10" s="146" t="s">
        <v>140</v>
      </c>
      <c r="D10" s="142">
        <v>5.0</v>
      </c>
      <c r="E10" s="143"/>
      <c r="F10" s="143"/>
      <c r="H10" s="17"/>
      <c r="I10" s="17"/>
      <c r="J10" s="17"/>
      <c r="K10" s="17"/>
      <c r="L10" s="17"/>
      <c r="M10" s="17"/>
      <c r="N10" s="17"/>
      <c r="O10" s="17"/>
      <c r="P10" s="17"/>
      <c r="Q10" s="17"/>
      <c r="R10" s="17"/>
      <c r="S10" s="17"/>
      <c r="T10" s="17"/>
      <c r="U10" s="17"/>
      <c r="V10" s="17"/>
      <c r="W10" s="17"/>
      <c r="X10" s="17"/>
    </row>
    <row r="11" ht="15.75" customHeight="1">
      <c r="A11" s="17"/>
      <c r="B11" s="145" t="s">
        <v>142</v>
      </c>
      <c r="C11" s="230" t="s">
        <v>108</v>
      </c>
      <c r="D11" s="231">
        <v>20.0</v>
      </c>
      <c r="E11" s="143"/>
      <c r="F11" s="143"/>
      <c r="H11" s="17"/>
      <c r="I11" s="17"/>
      <c r="J11" s="17"/>
      <c r="K11" s="17"/>
      <c r="L11" s="17"/>
      <c r="M11" s="17"/>
      <c r="N11" s="17"/>
      <c r="O11" s="17"/>
      <c r="P11" s="17"/>
      <c r="Q11" s="17"/>
      <c r="R11" s="17"/>
      <c r="S11" s="17"/>
      <c r="T11" s="17"/>
      <c r="U11" s="17"/>
      <c r="V11" s="17"/>
      <c r="W11" s="17"/>
      <c r="X11" s="17"/>
    </row>
    <row r="12" ht="15.75" customHeight="1">
      <c r="A12" s="17"/>
      <c r="B12" s="145" t="s">
        <v>143</v>
      </c>
      <c r="C12" s="146" t="s">
        <v>108</v>
      </c>
      <c r="D12" s="231">
        <v>5.0</v>
      </c>
      <c r="E12" s="17"/>
      <c r="F12" s="17"/>
      <c r="G12" s="109"/>
      <c r="H12" s="17"/>
      <c r="I12" s="17"/>
      <c r="J12" s="17"/>
      <c r="K12" s="17"/>
      <c r="L12" s="17"/>
      <c r="M12" s="17"/>
      <c r="N12" s="17"/>
      <c r="O12" s="17"/>
      <c r="P12" s="17"/>
      <c r="Q12" s="17"/>
      <c r="R12" s="17"/>
      <c r="S12" s="17"/>
      <c r="T12" s="17"/>
      <c r="U12" s="17"/>
      <c r="V12" s="17"/>
      <c r="W12" s="17"/>
      <c r="X12" s="17"/>
    </row>
    <row r="13" ht="15.75" customHeight="1">
      <c r="A13" s="17"/>
      <c r="B13" s="145" t="s">
        <v>116</v>
      </c>
      <c r="C13" s="146" t="s">
        <v>117</v>
      </c>
      <c r="D13" s="154">
        <v>0.5</v>
      </c>
      <c r="E13" s="153" t="s">
        <v>118</v>
      </c>
      <c r="F13" s="17"/>
      <c r="G13" s="109"/>
      <c r="H13" s="17"/>
      <c r="I13" s="17"/>
      <c r="J13" s="17"/>
      <c r="K13" s="17"/>
      <c r="L13" s="17"/>
      <c r="M13" s="17"/>
      <c r="N13" s="17"/>
      <c r="O13" s="17"/>
      <c r="P13" s="17"/>
      <c r="Q13" s="17"/>
      <c r="R13" s="17"/>
      <c r="S13" s="17"/>
      <c r="T13" s="17"/>
      <c r="U13" s="17"/>
      <c r="V13" s="17"/>
      <c r="W13" s="17"/>
      <c r="X13" s="17"/>
    </row>
    <row r="14" ht="15.75" customHeight="1">
      <c r="A14" s="17"/>
      <c r="B14" s="145" t="s">
        <v>144</v>
      </c>
      <c r="C14" s="146" t="s">
        <v>117</v>
      </c>
      <c r="D14" s="155">
        <f>'General Inputs'!C8</f>
        <v>0.03</v>
      </c>
      <c r="E14" s="17"/>
      <c r="F14" s="17"/>
      <c r="G14" s="109"/>
      <c r="H14" s="17"/>
      <c r="I14" s="17"/>
      <c r="J14" s="17"/>
      <c r="K14" s="17"/>
      <c r="L14" s="17"/>
      <c r="M14" s="17"/>
      <c r="N14" s="17"/>
      <c r="O14" s="17"/>
      <c r="P14" s="17"/>
      <c r="Q14" s="17"/>
      <c r="R14" s="17"/>
      <c r="S14" s="17"/>
      <c r="T14" s="17"/>
      <c r="U14" s="17"/>
      <c r="V14" s="17"/>
      <c r="W14" s="17"/>
      <c r="X14" s="17"/>
    </row>
    <row r="15" ht="15.75" customHeight="1">
      <c r="A15" s="17"/>
      <c r="B15" s="156" t="s">
        <v>69</v>
      </c>
      <c r="C15" s="157" t="s">
        <v>117</v>
      </c>
      <c r="D15" s="158">
        <f>'General Inputs'!C10</f>
        <v>0.15</v>
      </c>
      <c r="E15" s="17"/>
      <c r="F15" s="17"/>
      <c r="G15" s="17"/>
      <c r="H15" s="17"/>
      <c r="I15" s="17"/>
      <c r="J15" s="17"/>
      <c r="K15" s="17"/>
      <c r="L15" s="17"/>
      <c r="M15" s="17"/>
      <c r="N15" s="17"/>
      <c r="O15" s="17"/>
      <c r="P15" s="17"/>
      <c r="Q15" s="17"/>
      <c r="R15" s="17"/>
      <c r="S15" s="17"/>
      <c r="T15" s="17"/>
      <c r="U15" s="17"/>
      <c r="V15" s="17"/>
      <c r="W15" s="17"/>
      <c r="X15" s="17"/>
    </row>
    <row r="16" ht="15.75" customHeight="1">
      <c r="A16" s="17"/>
      <c r="B16" s="232"/>
      <c r="C16" s="164"/>
      <c r="D16" s="164"/>
      <c r="E16" s="164"/>
      <c r="F16" s="164"/>
      <c r="G16" s="164"/>
      <c r="H16" s="164"/>
      <c r="I16" s="164"/>
      <c r="J16" s="164"/>
      <c r="K16" s="165"/>
      <c r="L16" s="17"/>
      <c r="M16" s="166" t="s">
        <v>120</v>
      </c>
      <c r="N16" s="17"/>
      <c r="O16" s="17"/>
      <c r="P16" s="17"/>
      <c r="Q16" s="17"/>
      <c r="R16" s="17"/>
      <c r="S16" s="17"/>
      <c r="T16" s="17"/>
      <c r="U16" s="17"/>
      <c r="V16" s="17"/>
      <c r="W16" s="17"/>
      <c r="X16" s="17"/>
    </row>
    <row r="17" ht="15.75" customHeight="1">
      <c r="A17" s="17"/>
      <c r="B17" s="159" t="s">
        <v>119</v>
      </c>
      <c r="C17" s="160"/>
      <c r="D17" s="161"/>
      <c r="E17" s="162"/>
      <c r="F17" s="162"/>
      <c r="G17" s="162"/>
      <c r="H17" s="162"/>
      <c r="I17" s="163"/>
      <c r="J17" s="164"/>
      <c r="K17" s="165"/>
      <c r="L17" s="17"/>
      <c r="M17" s="172">
        <v>0.0</v>
      </c>
      <c r="N17" s="17"/>
      <c r="O17" s="17"/>
      <c r="P17" s="17"/>
      <c r="Q17" s="17"/>
      <c r="R17" s="17"/>
      <c r="S17" s="17"/>
      <c r="T17" s="17"/>
      <c r="U17" s="17"/>
      <c r="V17" s="17"/>
      <c r="W17" s="17"/>
      <c r="X17" s="17"/>
    </row>
    <row r="18" ht="15.75" customHeight="1">
      <c r="A18" s="17"/>
      <c r="B18" s="138" t="s">
        <v>121</v>
      </c>
      <c r="C18" s="233"/>
      <c r="D18" s="84">
        <v>0.0</v>
      </c>
      <c r="E18" s="84">
        <v>1.0</v>
      </c>
      <c r="F18" s="234">
        <f t="shared" ref="F18:K18" si="1">E18+1</f>
        <v>2</v>
      </c>
      <c r="G18" s="234">
        <f t="shared" si="1"/>
        <v>3</v>
      </c>
      <c r="H18" s="234">
        <f t="shared" si="1"/>
        <v>4</v>
      </c>
      <c r="I18" s="234">
        <f t="shared" si="1"/>
        <v>5</v>
      </c>
      <c r="J18" s="234">
        <f t="shared" si="1"/>
        <v>6</v>
      </c>
      <c r="K18" s="170">
        <f t="shared" si="1"/>
        <v>7</v>
      </c>
      <c r="L18" s="171"/>
      <c r="M18" s="174">
        <v>0.05</v>
      </c>
      <c r="N18" s="17"/>
      <c r="O18" s="17"/>
      <c r="P18" s="17"/>
      <c r="Q18" s="17"/>
      <c r="R18" s="17"/>
      <c r="S18" s="17"/>
      <c r="T18" s="17"/>
      <c r="U18" s="17"/>
      <c r="V18" s="17"/>
      <c r="W18" s="17"/>
      <c r="X18" s="17"/>
    </row>
    <row r="19" ht="15.75" customHeight="1">
      <c r="A19" s="17"/>
      <c r="B19" s="173"/>
      <c r="C19" s="90" t="s">
        <v>122</v>
      </c>
      <c r="D19" s="89">
        <f>'General Inputs'!C6</f>
        <v>2024</v>
      </c>
      <c r="E19" s="90">
        <f t="shared" ref="E19:K19" si="2">D19+1</f>
        <v>2025</v>
      </c>
      <c r="F19" s="169">
        <f t="shared" si="2"/>
        <v>2026</v>
      </c>
      <c r="G19" s="169">
        <f t="shared" si="2"/>
        <v>2027</v>
      </c>
      <c r="H19" s="169">
        <f t="shared" si="2"/>
        <v>2028</v>
      </c>
      <c r="I19" s="169">
        <f t="shared" si="2"/>
        <v>2029</v>
      </c>
      <c r="J19" s="169">
        <f t="shared" si="2"/>
        <v>2030</v>
      </c>
      <c r="K19" s="170">
        <f t="shared" si="2"/>
        <v>2031</v>
      </c>
      <c r="L19" s="171"/>
      <c r="M19" s="174">
        <v>0.1</v>
      </c>
      <c r="N19" s="17"/>
      <c r="O19" s="17"/>
      <c r="P19" s="17"/>
      <c r="Q19" s="17"/>
      <c r="R19" s="17"/>
      <c r="S19" s="17"/>
      <c r="T19" s="17"/>
      <c r="U19" s="17"/>
      <c r="V19" s="17"/>
      <c r="W19" s="17"/>
      <c r="X19" s="17"/>
    </row>
    <row r="20" ht="15.75" customHeight="1">
      <c r="A20" s="17"/>
      <c r="B20" s="131" t="s">
        <v>145</v>
      </c>
      <c r="C20" s="175" t="s">
        <v>140</v>
      </c>
      <c r="D20" s="176">
        <f>D10</f>
        <v>5</v>
      </c>
      <c r="E20" s="177">
        <f t="shared" ref="E20:K20" si="3">D20*(1+$D$14)</f>
        <v>5.15</v>
      </c>
      <c r="F20" s="177">
        <f t="shared" si="3"/>
        <v>5.3045</v>
      </c>
      <c r="G20" s="177">
        <f t="shared" si="3"/>
        <v>5.463635</v>
      </c>
      <c r="H20" s="177">
        <f t="shared" si="3"/>
        <v>5.62754405</v>
      </c>
      <c r="I20" s="177">
        <f t="shared" si="3"/>
        <v>5.796370372</v>
      </c>
      <c r="J20" s="177">
        <f t="shared" si="3"/>
        <v>5.970261483</v>
      </c>
      <c r="K20" s="178">
        <f t="shared" si="3"/>
        <v>6.149369327</v>
      </c>
      <c r="L20" s="141"/>
      <c r="M20" s="174">
        <v>0.15</v>
      </c>
      <c r="N20" s="17"/>
      <c r="O20" s="17"/>
      <c r="P20" s="17"/>
      <c r="Q20" s="17"/>
      <c r="R20" s="17"/>
      <c r="S20" s="17"/>
      <c r="T20" s="17"/>
      <c r="U20" s="17"/>
      <c r="V20" s="17"/>
      <c r="W20" s="17"/>
      <c r="X20" s="17"/>
    </row>
    <row r="21" ht="15.75" customHeight="1">
      <c r="A21" s="17"/>
      <c r="B21" s="145" t="s">
        <v>139</v>
      </c>
      <c r="C21" s="202" t="s">
        <v>140</v>
      </c>
      <c r="D21" s="176">
        <f>D9</f>
        <v>1000</v>
      </c>
      <c r="E21" s="177">
        <f t="shared" ref="E21:K21" si="4">D21*(1+$D$14)</f>
        <v>1030</v>
      </c>
      <c r="F21" s="177">
        <f t="shared" si="4"/>
        <v>1060.9</v>
      </c>
      <c r="G21" s="177">
        <f t="shared" si="4"/>
        <v>1092.727</v>
      </c>
      <c r="H21" s="177">
        <f t="shared" si="4"/>
        <v>1125.50881</v>
      </c>
      <c r="I21" s="177">
        <f t="shared" si="4"/>
        <v>1159.274074</v>
      </c>
      <c r="J21" s="177">
        <f t="shared" si="4"/>
        <v>1194.052297</v>
      </c>
      <c r="K21" s="178">
        <f t="shared" si="4"/>
        <v>1229.873865</v>
      </c>
      <c r="L21" s="181"/>
      <c r="M21" s="174">
        <v>0.2</v>
      </c>
      <c r="N21" s="17"/>
      <c r="O21" s="17"/>
      <c r="P21" s="17"/>
      <c r="Q21" s="17"/>
      <c r="R21" s="17"/>
      <c r="S21" s="17"/>
      <c r="T21" s="17"/>
      <c r="U21" s="17"/>
      <c r="V21" s="17"/>
      <c r="W21" s="17"/>
      <c r="X21" s="17"/>
    </row>
    <row r="22" ht="15.75" customHeight="1">
      <c r="A22" s="17"/>
      <c r="B22" s="145" t="s">
        <v>146</v>
      </c>
      <c r="C22" s="175" t="s">
        <v>108</v>
      </c>
      <c r="D22" s="182">
        <f t="shared" ref="D22:D23" si="6">D11</f>
        <v>20</v>
      </c>
      <c r="E22" s="182">
        <f t="shared" ref="E22:K22" si="5">D22</f>
        <v>20</v>
      </c>
      <c r="F22" s="182">
        <f t="shared" si="5"/>
        <v>20</v>
      </c>
      <c r="G22" s="182">
        <f t="shared" si="5"/>
        <v>20</v>
      </c>
      <c r="H22" s="182">
        <f t="shared" si="5"/>
        <v>20</v>
      </c>
      <c r="I22" s="182">
        <f t="shared" si="5"/>
        <v>20</v>
      </c>
      <c r="J22" s="182">
        <f t="shared" si="5"/>
        <v>20</v>
      </c>
      <c r="K22" s="183">
        <f t="shared" si="5"/>
        <v>20</v>
      </c>
      <c r="L22" s="141"/>
      <c r="M22" s="174">
        <v>0.3</v>
      </c>
      <c r="N22" s="17"/>
      <c r="O22" s="17"/>
      <c r="P22" s="17"/>
      <c r="Q22" s="17"/>
      <c r="R22" s="17"/>
      <c r="S22" s="17"/>
      <c r="T22" s="17"/>
      <c r="U22" s="17"/>
      <c r="V22" s="17"/>
      <c r="W22" s="17"/>
      <c r="X22" s="17"/>
    </row>
    <row r="23" ht="15.75" customHeight="1">
      <c r="A23" s="17"/>
      <c r="B23" s="145" t="s">
        <v>147</v>
      </c>
      <c r="C23" s="175" t="s">
        <v>108</v>
      </c>
      <c r="D23" s="182">
        <f t="shared" si="6"/>
        <v>5</v>
      </c>
      <c r="E23" s="182">
        <f t="shared" ref="E23:K23" si="7">D23</f>
        <v>5</v>
      </c>
      <c r="F23" s="182">
        <f t="shared" si="7"/>
        <v>5</v>
      </c>
      <c r="G23" s="182">
        <f t="shared" si="7"/>
        <v>5</v>
      </c>
      <c r="H23" s="182">
        <f t="shared" si="7"/>
        <v>5</v>
      </c>
      <c r="I23" s="182">
        <f t="shared" si="7"/>
        <v>5</v>
      </c>
      <c r="J23" s="182">
        <f t="shared" si="7"/>
        <v>5</v>
      </c>
      <c r="K23" s="183">
        <f t="shared" si="7"/>
        <v>5</v>
      </c>
      <c r="L23" s="141"/>
      <c r="M23" s="174">
        <v>0.4</v>
      </c>
      <c r="N23" s="17"/>
      <c r="O23" s="17"/>
      <c r="P23" s="17"/>
      <c r="Q23" s="17"/>
      <c r="R23" s="17"/>
      <c r="S23" s="17"/>
      <c r="T23" s="17"/>
      <c r="U23" s="17"/>
      <c r="V23" s="17"/>
      <c r="W23" s="17"/>
      <c r="X23" s="17"/>
    </row>
    <row r="24" ht="15.75" customHeight="1">
      <c r="A24" s="17"/>
      <c r="B24" s="145" t="s">
        <v>148</v>
      </c>
      <c r="C24" s="175" t="s">
        <v>108</v>
      </c>
      <c r="D24" s="184">
        <f t="shared" ref="D24:K24" si="8">D20*D22</f>
        <v>100</v>
      </c>
      <c r="E24" s="184">
        <f t="shared" si="8"/>
        <v>103</v>
      </c>
      <c r="F24" s="184">
        <f t="shared" si="8"/>
        <v>106.09</v>
      </c>
      <c r="G24" s="184">
        <f t="shared" si="8"/>
        <v>109.2727</v>
      </c>
      <c r="H24" s="184">
        <f t="shared" si="8"/>
        <v>112.550881</v>
      </c>
      <c r="I24" s="184">
        <f t="shared" si="8"/>
        <v>115.9274074</v>
      </c>
      <c r="J24" s="184">
        <f t="shared" si="8"/>
        <v>119.4052297</v>
      </c>
      <c r="K24" s="185">
        <f t="shared" si="8"/>
        <v>122.9873865</v>
      </c>
      <c r="L24" s="141"/>
      <c r="M24" s="186">
        <v>0.5</v>
      </c>
      <c r="N24" s="17"/>
      <c r="O24" s="17"/>
      <c r="P24" s="17"/>
      <c r="Q24" s="17"/>
      <c r="R24" s="17"/>
      <c r="S24" s="17"/>
      <c r="T24" s="17"/>
      <c r="U24" s="17"/>
      <c r="V24" s="17"/>
      <c r="W24" s="17"/>
      <c r="X24" s="17"/>
    </row>
    <row r="25" ht="15.75" customHeight="1">
      <c r="A25" s="17"/>
      <c r="B25" s="145" t="s">
        <v>149</v>
      </c>
      <c r="C25" s="175" t="s">
        <v>108</v>
      </c>
      <c r="D25" s="184">
        <f t="shared" ref="D25:K25" si="9">D20*D23</f>
        <v>25</v>
      </c>
      <c r="E25" s="184">
        <f t="shared" si="9"/>
        <v>25.75</v>
      </c>
      <c r="F25" s="184">
        <f t="shared" si="9"/>
        <v>26.5225</v>
      </c>
      <c r="G25" s="184">
        <f t="shared" si="9"/>
        <v>27.318175</v>
      </c>
      <c r="H25" s="184">
        <f t="shared" si="9"/>
        <v>28.13772025</v>
      </c>
      <c r="I25" s="184">
        <f t="shared" si="9"/>
        <v>28.98185186</v>
      </c>
      <c r="J25" s="184">
        <f t="shared" si="9"/>
        <v>29.85130741</v>
      </c>
      <c r="K25" s="185">
        <f t="shared" si="9"/>
        <v>30.74684664</v>
      </c>
      <c r="L25" s="141"/>
      <c r="M25" s="17"/>
      <c r="N25" s="17"/>
      <c r="O25" s="17"/>
      <c r="P25" s="17"/>
      <c r="Q25" s="17"/>
      <c r="R25" s="17"/>
      <c r="S25" s="17"/>
      <c r="T25" s="17"/>
      <c r="U25" s="17"/>
      <c r="V25" s="17"/>
      <c r="W25" s="17"/>
      <c r="X25" s="17"/>
    </row>
    <row r="26" ht="15.75" customHeight="1">
      <c r="A26" s="17"/>
      <c r="B26" s="145"/>
      <c r="C26" s="175"/>
      <c r="D26" s="141"/>
      <c r="E26" s="141"/>
      <c r="F26" s="141"/>
      <c r="G26" s="141"/>
      <c r="H26" s="141"/>
      <c r="I26" s="141"/>
      <c r="J26" s="141"/>
      <c r="K26" s="187"/>
      <c r="L26" s="141"/>
      <c r="M26" s="17"/>
      <c r="N26" s="17"/>
      <c r="O26" s="17"/>
      <c r="P26" s="17"/>
      <c r="Q26" s="17"/>
      <c r="R26" s="17"/>
      <c r="S26" s="17"/>
      <c r="T26" s="17"/>
      <c r="U26" s="17"/>
      <c r="V26" s="17"/>
      <c r="W26" s="17"/>
      <c r="X26" s="17"/>
    </row>
    <row r="27" ht="15.75" customHeight="1">
      <c r="A27" s="17"/>
      <c r="B27" s="145" t="s">
        <v>150</v>
      </c>
      <c r="C27" s="175" t="s">
        <v>108</v>
      </c>
      <c r="D27" s="235">
        <f t="shared" ref="D27:K27" si="10">D24+D25</f>
        <v>125</v>
      </c>
      <c r="E27" s="235">
        <f t="shared" si="10"/>
        <v>128.75</v>
      </c>
      <c r="F27" s="235">
        <f t="shared" si="10"/>
        <v>132.6125</v>
      </c>
      <c r="G27" s="235">
        <f t="shared" si="10"/>
        <v>136.590875</v>
      </c>
      <c r="H27" s="235">
        <f t="shared" si="10"/>
        <v>140.6886013</v>
      </c>
      <c r="I27" s="235">
        <f t="shared" si="10"/>
        <v>144.9092593</v>
      </c>
      <c r="J27" s="235">
        <f t="shared" si="10"/>
        <v>149.2565371</v>
      </c>
      <c r="K27" s="236">
        <f t="shared" si="10"/>
        <v>153.7342332</v>
      </c>
      <c r="L27" s="190"/>
      <c r="M27" s="17"/>
      <c r="N27" s="17"/>
      <c r="O27" s="17"/>
      <c r="P27" s="17"/>
      <c r="Q27" s="17"/>
      <c r="R27" s="17"/>
      <c r="S27" s="17"/>
      <c r="T27" s="17"/>
      <c r="U27" s="17"/>
      <c r="V27" s="17"/>
      <c r="W27" s="17"/>
      <c r="X27" s="17"/>
    </row>
    <row r="28" ht="15.75" customHeight="1">
      <c r="A28" s="17"/>
      <c r="B28" s="145"/>
      <c r="C28" s="175"/>
      <c r="D28" s="205"/>
      <c r="E28" s="190"/>
      <c r="F28" s="190"/>
      <c r="G28" s="190"/>
      <c r="H28" s="190"/>
      <c r="I28" s="190"/>
      <c r="J28" s="190"/>
      <c r="K28" s="206"/>
      <c r="L28" s="190"/>
      <c r="M28" s="17"/>
      <c r="N28" s="17"/>
      <c r="O28" s="17"/>
      <c r="P28" s="17"/>
      <c r="Q28" s="17"/>
      <c r="R28" s="17"/>
      <c r="S28" s="17"/>
      <c r="T28" s="17"/>
      <c r="U28" s="17"/>
      <c r="V28" s="17"/>
      <c r="W28" s="17"/>
      <c r="X28" s="17"/>
    </row>
    <row r="29" ht="15.75" customHeight="1">
      <c r="A29" s="17"/>
      <c r="B29" s="145"/>
      <c r="C29" s="175"/>
      <c r="D29" s="205"/>
      <c r="E29" s="190"/>
      <c r="F29" s="190"/>
      <c r="G29" s="190"/>
      <c r="H29" s="190"/>
      <c r="I29" s="190"/>
      <c r="J29" s="190"/>
      <c r="K29" s="206"/>
      <c r="L29" s="190"/>
      <c r="M29" s="17"/>
      <c r="N29" s="17"/>
      <c r="O29" s="17"/>
      <c r="P29" s="17"/>
      <c r="Q29" s="17"/>
      <c r="R29" s="17"/>
      <c r="S29" s="17"/>
      <c r="T29" s="17"/>
      <c r="U29" s="17"/>
      <c r="V29" s="17"/>
      <c r="W29" s="17"/>
      <c r="X29" s="17"/>
    </row>
    <row r="30" ht="15.75" customHeight="1">
      <c r="A30" s="17"/>
      <c r="B30" s="237"/>
      <c r="C30" s="192"/>
      <c r="D30" s="193"/>
      <c r="E30" s="194"/>
      <c r="F30" s="194"/>
      <c r="G30" s="194"/>
      <c r="H30" s="194"/>
      <c r="I30" s="194"/>
      <c r="J30" s="194"/>
      <c r="K30" s="195"/>
      <c r="L30" s="190"/>
      <c r="M30" s="17"/>
      <c r="N30" s="17"/>
      <c r="O30" s="17"/>
      <c r="P30" s="17"/>
      <c r="Q30" s="17"/>
      <c r="R30" s="17"/>
      <c r="S30" s="17"/>
      <c r="T30" s="17"/>
      <c r="U30" s="17"/>
      <c r="V30" s="17"/>
      <c r="W30" s="17"/>
      <c r="X30" s="17"/>
    </row>
    <row r="31" ht="15.75" customHeight="1">
      <c r="A31" s="17"/>
      <c r="B31" s="238" t="s">
        <v>119</v>
      </c>
      <c r="C31" s="239"/>
      <c r="D31" s="240"/>
      <c r="E31" s="240"/>
      <c r="F31" s="240"/>
      <c r="G31" s="240"/>
      <c r="H31" s="240"/>
      <c r="I31" s="240"/>
      <c r="J31" s="240"/>
      <c r="K31" s="241"/>
      <c r="L31" s="141"/>
      <c r="M31" s="17"/>
      <c r="N31" s="17"/>
      <c r="O31" s="17"/>
      <c r="P31" s="17"/>
      <c r="Q31" s="17"/>
      <c r="R31" s="17"/>
      <c r="S31" s="17"/>
      <c r="T31" s="17"/>
      <c r="U31" s="17"/>
      <c r="V31" s="17"/>
      <c r="W31" s="17"/>
      <c r="X31" s="17"/>
    </row>
    <row r="32" ht="15.75" customHeight="1">
      <c r="A32" s="17"/>
      <c r="B32" s="242" t="s">
        <v>151</v>
      </c>
      <c r="C32" s="243">
        <f>D13</f>
        <v>0.5</v>
      </c>
      <c r="D32" s="244"/>
      <c r="E32" s="244"/>
      <c r="F32" s="245"/>
      <c r="G32" s="245"/>
      <c r="H32" s="245"/>
      <c r="I32" s="245"/>
      <c r="J32" s="245"/>
      <c r="K32" s="246"/>
      <c r="L32" s="171"/>
      <c r="M32" s="17"/>
      <c r="N32" s="17"/>
      <c r="O32" s="17"/>
      <c r="P32" s="17"/>
      <c r="Q32" s="17"/>
      <c r="R32" s="17"/>
      <c r="S32" s="17"/>
      <c r="T32" s="17"/>
      <c r="U32" s="17"/>
      <c r="V32" s="17"/>
      <c r="W32" s="17"/>
      <c r="X32" s="17"/>
    </row>
    <row r="33" ht="15.75" customHeight="1">
      <c r="A33" s="17"/>
      <c r="B33" s="247" t="s">
        <v>145</v>
      </c>
      <c r="C33" s="248" t="s">
        <v>140</v>
      </c>
      <c r="D33" s="249">
        <f>D10</f>
        <v>5</v>
      </c>
      <c r="E33" s="250">
        <f t="shared" ref="E33:K33" si="11">D33*(1+$D$14)</f>
        <v>5.15</v>
      </c>
      <c r="F33" s="250">
        <f t="shared" si="11"/>
        <v>5.3045</v>
      </c>
      <c r="G33" s="250">
        <f t="shared" si="11"/>
        <v>5.463635</v>
      </c>
      <c r="H33" s="250">
        <f t="shared" si="11"/>
        <v>5.62754405</v>
      </c>
      <c r="I33" s="250">
        <f t="shared" si="11"/>
        <v>5.796370372</v>
      </c>
      <c r="J33" s="250">
        <f t="shared" si="11"/>
        <v>5.970261483</v>
      </c>
      <c r="K33" s="178">
        <f t="shared" si="11"/>
        <v>6.149369327</v>
      </c>
      <c r="L33" s="141"/>
      <c r="M33" s="17"/>
      <c r="N33" s="17"/>
      <c r="O33" s="17"/>
      <c r="P33" s="17"/>
      <c r="Q33" s="17"/>
      <c r="R33" s="17"/>
      <c r="S33" s="17"/>
      <c r="T33" s="17"/>
      <c r="U33" s="17"/>
      <c r="V33" s="17"/>
      <c r="W33" s="17"/>
      <c r="X33" s="17"/>
    </row>
    <row r="34" ht="15.75" customHeight="1">
      <c r="A34" s="17"/>
      <c r="B34" s="131" t="s">
        <v>152</v>
      </c>
      <c r="C34" s="251" t="s">
        <v>140</v>
      </c>
      <c r="D34" s="176">
        <f>D33*(1-C32)</f>
        <v>2.5</v>
      </c>
      <c r="E34" s="252">
        <f t="shared" ref="E34:K34" si="12">D34*(1+$D$14)</f>
        <v>2.575</v>
      </c>
      <c r="F34" s="252">
        <f t="shared" si="12"/>
        <v>2.65225</v>
      </c>
      <c r="G34" s="252">
        <f t="shared" si="12"/>
        <v>2.7318175</v>
      </c>
      <c r="H34" s="252">
        <f t="shared" si="12"/>
        <v>2.813772025</v>
      </c>
      <c r="I34" s="252">
        <f t="shared" si="12"/>
        <v>2.898185186</v>
      </c>
      <c r="J34" s="252">
        <f t="shared" si="12"/>
        <v>2.985130741</v>
      </c>
      <c r="K34" s="253">
        <f t="shared" si="12"/>
        <v>3.074684664</v>
      </c>
      <c r="L34" s="181"/>
      <c r="M34" s="17"/>
      <c r="N34" s="17"/>
      <c r="O34" s="17"/>
      <c r="P34" s="17"/>
      <c r="Q34" s="17"/>
      <c r="R34" s="17"/>
      <c r="S34" s="17"/>
      <c r="T34" s="17"/>
      <c r="U34" s="17"/>
      <c r="V34" s="17"/>
      <c r="W34" s="17"/>
      <c r="X34" s="17"/>
    </row>
    <row r="35" ht="15.75" customHeight="1">
      <c r="A35" s="17"/>
      <c r="B35" s="145" t="s">
        <v>153</v>
      </c>
      <c r="C35" s="254" t="s">
        <v>140</v>
      </c>
      <c r="D35" s="252">
        <f t="shared" ref="D35:K35" si="13">D33-D34</f>
        <v>2.5</v>
      </c>
      <c r="E35" s="252">
        <f t="shared" si="13"/>
        <v>2.575</v>
      </c>
      <c r="F35" s="252">
        <f t="shared" si="13"/>
        <v>2.65225</v>
      </c>
      <c r="G35" s="252">
        <f t="shared" si="13"/>
        <v>2.7318175</v>
      </c>
      <c r="H35" s="252">
        <f t="shared" si="13"/>
        <v>2.813772025</v>
      </c>
      <c r="I35" s="252">
        <f t="shared" si="13"/>
        <v>2.898185186</v>
      </c>
      <c r="J35" s="252">
        <f t="shared" si="13"/>
        <v>2.985130741</v>
      </c>
      <c r="K35" s="253">
        <f t="shared" si="13"/>
        <v>3.074684664</v>
      </c>
      <c r="L35" s="181"/>
      <c r="M35" s="17"/>
      <c r="N35" s="17"/>
      <c r="O35" s="17"/>
      <c r="P35" s="17"/>
      <c r="Q35" s="17"/>
      <c r="R35" s="17"/>
      <c r="S35" s="17"/>
      <c r="T35" s="17"/>
      <c r="U35" s="17"/>
      <c r="V35" s="17"/>
      <c r="W35" s="17"/>
      <c r="X35" s="17"/>
    </row>
    <row r="36" ht="15.75" customHeight="1">
      <c r="A36" s="17"/>
      <c r="B36" s="145" t="s">
        <v>154</v>
      </c>
      <c r="C36" s="251" t="s">
        <v>108</v>
      </c>
      <c r="D36" s="182">
        <f t="shared" ref="D36:K36" si="14">$D$11</f>
        <v>20</v>
      </c>
      <c r="E36" s="182">
        <f t="shared" si="14"/>
        <v>20</v>
      </c>
      <c r="F36" s="182">
        <f t="shared" si="14"/>
        <v>20</v>
      </c>
      <c r="G36" s="182">
        <f t="shared" si="14"/>
        <v>20</v>
      </c>
      <c r="H36" s="182">
        <f t="shared" si="14"/>
        <v>20</v>
      </c>
      <c r="I36" s="182">
        <f t="shared" si="14"/>
        <v>20</v>
      </c>
      <c r="J36" s="182">
        <f t="shared" si="14"/>
        <v>20</v>
      </c>
      <c r="K36" s="183">
        <f t="shared" si="14"/>
        <v>20</v>
      </c>
      <c r="L36" s="141"/>
      <c r="M36" s="17"/>
      <c r="N36" s="17"/>
      <c r="O36" s="17"/>
      <c r="P36" s="17"/>
      <c r="Q36" s="17"/>
      <c r="R36" s="17"/>
      <c r="S36" s="17"/>
      <c r="T36" s="17"/>
      <c r="U36" s="17"/>
      <c r="V36" s="17"/>
      <c r="W36" s="17"/>
      <c r="X36" s="17"/>
    </row>
    <row r="37" ht="15.75" customHeight="1">
      <c r="A37" s="17"/>
      <c r="B37" s="145" t="s">
        <v>155</v>
      </c>
      <c r="C37" s="251" t="s">
        <v>108</v>
      </c>
      <c r="D37" s="182">
        <f t="shared" ref="D37:K37" si="15">$D$12</f>
        <v>5</v>
      </c>
      <c r="E37" s="182">
        <f t="shared" si="15"/>
        <v>5</v>
      </c>
      <c r="F37" s="182">
        <f t="shared" si="15"/>
        <v>5</v>
      </c>
      <c r="G37" s="182">
        <f t="shared" si="15"/>
        <v>5</v>
      </c>
      <c r="H37" s="182">
        <f t="shared" si="15"/>
        <v>5</v>
      </c>
      <c r="I37" s="182">
        <f t="shared" si="15"/>
        <v>5</v>
      </c>
      <c r="J37" s="182">
        <f t="shared" si="15"/>
        <v>5</v>
      </c>
      <c r="K37" s="183">
        <f t="shared" si="15"/>
        <v>5</v>
      </c>
      <c r="L37" s="141"/>
      <c r="M37" s="17"/>
      <c r="N37" s="17"/>
      <c r="O37" s="17"/>
      <c r="P37" s="17"/>
      <c r="Q37" s="17"/>
      <c r="R37" s="17"/>
      <c r="S37" s="17"/>
      <c r="T37" s="17"/>
      <c r="U37" s="17"/>
      <c r="V37" s="17"/>
      <c r="W37" s="17"/>
      <c r="X37" s="17"/>
    </row>
    <row r="38" ht="15.75" customHeight="1">
      <c r="A38" s="17"/>
      <c r="B38" s="145" t="s">
        <v>156</v>
      </c>
      <c r="C38" s="251" t="s">
        <v>108</v>
      </c>
      <c r="D38" s="184">
        <f t="shared" ref="D38:K38" si="16">D34*D36</f>
        <v>50</v>
      </c>
      <c r="E38" s="184">
        <f t="shared" si="16"/>
        <v>51.5</v>
      </c>
      <c r="F38" s="184">
        <f t="shared" si="16"/>
        <v>53.045</v>
      </c>
      <c r="G38" s="184">
        <f t="shared" si="16"/>
        <v>54.63635</v>
      </c>
      <c r="H38" s="184">
        <f t="shared" si="16"/>
        <v>56.2754405</v>
      </c>
      <c r="I38" s="184">
        <f t="shared" si="16"/>
        <v>57.96370372</v>
      </c>
      <c r="J38" s="184">
        <f t="shared" si="16"/>
        <v>59.70261483</v>
      </c>
      <c r="K38" s="185">
        <f t="shared" si="16"/>
        <v>61.49369327</v>
      </c>
      <c r="L38" s="190"/>
      <c r="M38" s="17"/>
      <c r="N38" s="17"/>
      <c r="O38" s="17"/>
      <c r="P38" s="17"/>
      <c r="Q38" s="17"/>
      <c r="R38" s="17"/>
      <c r="S38" s="17"/>
      <c r="T38" s="17"/>
      <c r="U38" s="17"/>
      <c r="V38" s="17"/>
      <c r="W38" s="17"/>
      <c r="X38" s="17"/>
    </row>
    <row r="39" ht="15.75" customHeight="1">
      <c r="A39" s="17"/>
      <c r="B39" s="255" t="s">
        <v>157</v>
      </c>
      <c r="C39" s="251"/>
      <c r="D39" s="184">
        <f t="shared" ref="D39:K39" si="17">D34*D37</f>
        <v>12.5</v>
      </c>
      <c r="E39" s="184">
        <f t="shared" si="17"/>
        <v>12.875</v>
      </c>
      <c r="F39" s="184">
        <f t="shared" si="17"/>
        <v>13.26125</v>
      </c>
      <c r="G39" s="184">
        <f t="shared" si="17"/>
        <v>13.6590875</v>
      </c>
      <c r="H39" s="184">
        <f t="shared" si="17"/>
        <v>14.06886013</v>
      </c>
      <c r="I39" s="184">
        <f t="shared" si="17"/>
        <v>14.49092593</v>
      </c>
      <c r="J39" s="184">
        <f t="shared" si="17"/>
        <v>14.92565371</v>
      </c>
      <c r="K39" s="185">
        <f t="shared" si="17"/>
        <v>15.37342332</v>
      </c>
      <c r="L39" s="141"/>
      <c r="M39" s="17"/>
      <c r="N39" s="17"/>
      <c r="O39" s="17"/>
      <c r="P39" s="17"/>
      <c r="Q39" s="17"/>
      <c r="R39" s="17"/>
      <c r="S39" s="17"/>
      <c r="T39" s="17"/>
      <c r="U39" s="17"/>
      <c r="V39" s="17"/>
      <c r="W39" s="17"/>
      <c r="X39" s="17"/>
    </row>
    <row r="40" ht="19.5" customHeight="1">
      <c r="A40" s="17"/>
      <c r="B40" s="256" t="s">
        <v>158</v>
      </c>
      <c r="C40" s="257" t="s">
        <v>108</v>
      </c>
      <c r="D40" s="184">
        <f t="shared" ref="D40:K40" si="18">D24-D38</f>
        <v>50</v>
      </c>
      <c r="E40" s="184">
        <f t="shared" si="18"/>
        <v>51.5</v>
      </c>
      <c r="F40" s="184">
        <f t="shared" si="18"/>
        <v>53.045</v>
      </c>
      <c r="G40" s="184">
        <f t="shared" si="18"/>
        <v>54.63635</v>
      </c>
      <c r="H40" s="184">
        <f t="shared" si="18"/>
        <v>56.2754405</v>
      </c>
      <c r="I40" s="184">
        <f t="shared" si="18"/>
        <v>57.96370372</v>
      </c>
      <c r="J40" s="184">
        <f t="shared" si="18"/>
        <v>59.70261483</v>
      </c>
      <c r="K40" s="185">
        <f t="shared" si="18"/>
        <v>61.49369327</v>
      </c>
      <c r="L40" s="141"/>
      <c r="M40" s="17"/>
      <c r="N40" s="17"/>
      <c r="O40" s="17"/>
      <c r="P40" s="17"/>
      <c r="Q40" s="17"/>
      <c r="R40" s="17"/>
      <c r="S40" s="17"/>
      <c r="T40" s="17"/>
      <c r="U40" s="17"/>
      <c r="V40" s="17"/>
      <c r="W40" s="17"/>
      <c r="X40" s="17"/>
    </row>
    <row r="41" ht="33.75" customHeight="1">
      <c r="A41" s="17"/>
      <c r="B41" s="258" t="s">
        <v>159</v>
      </c>
      <c r="C41" s="257" t="s">
        <v>108</v>
      </c>
      <c r="D41" s="184">
        <f t="shared" ref="D41:K41" si="19">D25-D39</f>
        <v>12.5</v>
      </c>
      <c r="E41" s="184">
        <f t="shared" si="19"/>
        <v>12.875</v>
      </c>
      <c r="F41" s="184">
        <f t="shared" si="19"/>
        <v>13.26125</v>
      </c>
      <c r="G41" s="184">
        <f t="shared" si="19"/>
        <v>13.6590875</v>
      </c>
      <c r="H41" s="184">
        <f t="shared" si="19"/>
        <v>14.06886013</v>
      </c>
      <c r="I41" s="184">
        <f t="shared" si="19"/>
        <v>14.49092593</v>
      </c>
      <c r="J41" s="184">
        <f t="shared" si="19"/>
        <v>14.92565371</v>
      </c>
      <c r="K41" s="185">
        <f t="shared" si="19"/>
        <v>15.37342332</v>
      </c>
      <c r="L41" s="141"/>
      <c r="M41" s="17"/>
      <c r="N41" s="17"/>
      <c r="O41" s="17"/>
      <c r="P41" s="17"/>
      <c r="Q41" s="17"/>
      <c r="R41" s="17"/>
      <c r="S41" s="17"/>
      <c r="T41" s="17"/>
      <c r="U41" s="17"/>
      <c r="V41" s="17"/>
      <c r="W41" s="17"/>
      <c r="X41" s="17"/>
    </row>
    <row r="42" ht="19.5" customHeight="1">
      <c r="A42" s="17"/>
      <c r="B42" s="259" t="s">
        <v>160</v>
      </c>
      <c r="C42" s="260" t="s">
        <v>108</v>
      </c>
      <c r="D42" s="261">
        <f t="shared" ref="D42:K42" si="20">D40</f>
        <v>50</v>
      </c>
      <c r="E42" s="261">
        <f t="shared" si="20"/>
        <v>51.5</v>
      </c>
      <c r="F42" s="261">
        <f t="shared" si="20"/>
        <v>53.045</v>
      </c>
      <c r="G42" s="261">
        <f t="shared" si="20"/>
        <v>54.63635</v>
      </c>
      <c r="H42" s="261">
        <f t="shared" si="20"/>
        <v>56.2754405</v>
      </c>
      <c r="I42" s="261">
        <f t="shared" si="20"/>
        <v>57.96370372</v>
      </c>
      <c r="J42" s="261">
        <f t="shared" si="20"/>
        <v>59.70261483</v>
      </c>
      <c r="K42" s="262">
        <f t="shared" si="20"/>
        <v>61.49369327</v>
      </c>
      <c r="L42" s="141"/>
      <c r="M42" s="17"/>
      <c r="N42" s="17"/>
      <c r="O42" s="17"/>
      <c r="P42" s="17"/>
      <c r="Q42" s="17"/>
      <c r="R42" s="17"/>
      <c r="S42" s="17"/>
      <c r="T42" s="17"/>
      <c r="U42" s="17"/>
      <c r="V42" s="17"/>
      <c r="W42" s="17"/>
      <c r="X42" s="17"/>
    </row>
    <row r="43" ht="19.5" customHeight="1">
      <c r="A43" s="17"/>
      <c r="B43" s="263" t="s">
        <v>161</v>
      </c>
      <c r="C43" s="264" t="s">
        <v>108</v>
      </c>
      <c r="D43" s="214">
        <f t="array" ref="D43">NPV(D15,D42:K42)</f>
        <v>244.1210889</v>
      </c>
      <c r="E43" s="265"/>
      <c r="F43" s="265"/>
      <c r="G43" s="265"/>
      <c r="H43" s="265"/>
      <c r="I43" s="265"/>
      <c r="J43" s="265"/>
      <c r="K43" s="266"/>
      <c r="L43" s="141"/>
      <c r="M43" s="17"/>
      <c r="N43" s="17"/>
      <c r="O43" s="17"/>
      <c r="P43" s="17"/>
      <c r="Q43" s="17"/>
      <c r="R43" s="17"/>
      <c r="S43" s="17"/>
      <c r="T43" s="17"/>
      <c r="U43" s="17"/>
      <c r="V43" s="17"/>
      <c r="W43" s="17"/>
      <c r="X43" s="17"/>
    </row>
    <row r="44" ht="15.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row>
    <row r="45" ht="15.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row>
    <row r="46" ht="15.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row>
    <row r="47" ht="15.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row>
    <row r="48"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row>
    <row r="49"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row>
    <row r="50"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row>
    <row r="51"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row>
    <row r="52"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row>
    <row r="53"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row>
    <row r="54"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row>
    <row r="55"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row>
    <row r="56"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row>
    <row r="57"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row>
    <row r="58"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row>
    <row r="59"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row>
    <row r="60"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row>
    <row r="61"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row>
    <row r="62"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row>
    <row r="63"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row>
    <row r="64" ht="15.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row>
    <row r="65"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row>
    <row r="66"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row>
    <row r="67"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row>
    <row r="68"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row>
    <row r="69"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row>
    <row r="70"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row>
    <row r="71"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row>
    <row r="72"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row>
    <row r="73"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row>
    <row r="74"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row>
    <row r="75"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row>
    <row r="76"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row>
    <row r="77"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row>
    <row r="78"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row>
    <row r="79"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row>
    <row r="80"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row>
    <row r="81"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row>
    <row r="82"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row>
    <row r="83"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row>
    <row r="84"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row>
    <row r="85"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row>
    <row r="8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row>
    <row r="87"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row>
    <row r="88"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row>
    <row r="89"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row>
    <row r="90"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row>
    <row r="91"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row>
    <row r="92"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row>
    <row r="93"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row>
    <row r="94"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row>
    <row r="95"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row>
    <row r="9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row>
    <row r="97"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row>
    <row r="98"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row>
    <row r="99"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row>
    <row r="100"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row>
    <row r="101"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row>
    <row r="102"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row>
    <row r="103"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row>
    <row r="104"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row>
    <row r="105"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row>
    <row r="10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row>
    <row r="107"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row>
    <row r="108"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row>
    <row r="109"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row>
    <row r="11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row>
    <row r="111"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row>
    <row r="112"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row>
    <row r="113"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row>
    <row r="114"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row>
    <row r="115"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row>
    <row r="11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row>
    <row r="117"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row>
    <row r="118"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row>
    <row r="119"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row>
    <row r="120"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row>
    <row r="121"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row>
    <row r="122"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row>
    <row r="123"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row>
    <row r="124"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row>
    <row r="125"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row>
    <row r="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row>
    <row r="127"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row>
    <row r="128"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row>
    <row r="129"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row>
    <row r="130"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row>
    <row r="131"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row>
    <row r="132"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row>
    <row r="133"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row>
    <row r="134"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row>
    <row r="135"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row>
    <row r="13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row>
    <row r="137"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row>
    <row r="138"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row>
    <row r="139"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row>
    <row r="140"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row>
    <row r="141"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row>
    <row r="142"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row>
    <row r="143"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row>
    <row r="144"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row>
    <row r="145"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row>
    <row r="14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row>
    <row r="147"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row>
    <row r="148"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row>
    <row r="149"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row>
    <row r="150"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row>
    <row r="151"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row>
    <row r="152"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row>
    <row r="153"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row>
    <row r="154"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row>
    <row r="155"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row>
    <row r="15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row>
    <row r="157"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row>
    <row r="158"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row>
    <row r="159"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row>
    <row r="160"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row>
    <row r="161"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row>
    <row r="162"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row>
    <row r="163"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row>
    <row r="164"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row>
    <row r="165"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row>
    <row r="16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row>
    <row r="167"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row>
    <row r="168"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row>
    <row r="169"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row>
    <row r="17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row>
    <row r="171"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row>
    <row r="172"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row>
    <row r="173"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row>
    <row r="174"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row>
    <row r="175"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row>
    <row r="17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row>
    <row r="177"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row>
    <row r="178"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row>
    <row r="179"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row>
    <row r="18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row>
    <row r="181"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row>
    <row r="182"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row>
    <row r="183"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row>
    <row r="184"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row>
    <row r="185"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row>
    <row r="18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row>
    <row r="187"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row>
    <row r="188"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row>
    <row r="189"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row>
    <row r="19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row>
    <row r="191"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row>
    <row r="192"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row>
    <row r="193"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row>
    <row r="194"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row>
    <row r="195"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row>
    <row r="19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row>
    <row r="197"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row>
    <row r="198"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row>
    <row r="199"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row>
    <row r="20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row>
    <row r="201"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row>
    <row r="202"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row>
    <row r="203"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row>
    <row r="204"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row>
    <row r="205"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row>
    <row r="20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row>
    <row r="207"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row>
    <row r="208"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row>
    <row r="209"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row>
    <row r="21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row>
    <row r="211"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row>
    <row r="212"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row>
    <row r="213"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row>
    <row r="214"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row>
    <row r="215"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row>
    <row r="21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row>
    <row r="217"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row>
    <row r="218"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row>
    <row r="219"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row>
    <row r="22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row>
    <row r="221"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row>
    <row r="222"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row>
    <row r="223"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row>
    <row r="224"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row>
    <row r="225"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row>
    <row r="2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row>
    <row r="227"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row>
    <row r="228"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row>
    <row r="229"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row>
    <row r="2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row>
    <row r="231"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row>
    <row r="232"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row>
    <row r="233"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row>
    <row r="234"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row>
    <row r="235"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row>
    <row r="23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row>
    <row r="237"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row>
    <row r="238"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row>
    <row r="239"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row>
    <row r="24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row>
    <row r="241"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row>
    <row r="242"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row>
    <row r="243"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row>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B5:E5"/>
    <mergeCell ref="B6:E6"/>
    <mergeCell ref="G9:G11"/>
    <mergeCell ref="D17:I17"/>
    <mergeCell ref="G5:H5"/>
    <mergeCell ref="B2:E2"/>
    <mergeCell ref="B3:E3"/>
    <mergeCell ref="B4:E4"/>
    <mergeCell ref="G2:H2"/>
    <mergeCell ref="G3:H3"/>
    <mergeCell ref="G4:H4"/>
  </mergeCells>
  <dataValidations>
    <dataValidation type="list" allowBlank="1" showErrorMessage="1" sqref="D13">
      <formula1>$M$17:$M$24</formula1>
    </dataValidation>
  </dataValidations>
  <printOptions/>
  <pageMargins bottom="0.75" footer="0.0" header="0.0" left="0.7" right="0.7"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2.63" defaultRowHeight="15.0"/>
  <cols>
    <col customWidth="1" min="1" max="1" width="12.5"/>
    <col customWidth="1" min="2" max="2" width="49.0"/>
    <col customWidth="1" min="3" max="3" width="7.13"/>
    <col customWidth="1" min="4" max="4" width="22.0"/>
    <col customWidth="1" min="5" max="5" width="20.75"/>
    <col customWidth="1" min="6" max="6" width="17.75"/>
    <col customWidth="1" min="7" max="7" width="20.75"/>
    <col customWidth="1" min="8" max="8" width="20.0"/>
    <col customWidth="1" min="9" max="9" width="18.5"/>
    <col customWidth="1" min="10" max="10" width="20.5"/>
    <col customWidth="1" min="11" max="11" width="20.13"/>
    <col customWidth="1" min="12" max="12" width="22.13"/>
    <col customWidth="1" min="13" max="13" width="27.25"/>
    <col customWidth="1" min="14" max="14" width="56.25"/>
    <col customWidth="1" min="15" max="15" width="18.63"/>
    <col customWidth="1" min="16" max="16" width="31.88"/>
    <col customWidth="1" min="17" max="25" width="12.5"/>
  </cols>
  <sheetData>
    <row r="1" ht="15.75" customHeight="1">
      <c r="A1" s="17"/>
      <c r="B1" s="17"/>
      <c r="C1" s="17"/>
      <c r="D1" s="17"/>
      <c r="E1" s="17"/>
      <c r="F1" s="17"/>
      <c r="G1" s="17"/>
      <c r="H1" s="17"/>
      <c r="I1" s="17"/>
      <c r="J1" s="17"/>
      <c r="K1" s="17"/>
      <c r="L1" s="17"/>
      <c r="M1" s="17"/>
      <c r="N1" s="17"/>
      <c r="O1" s="17"/>
      <c r="P1" s="17"/>
      <c r="Q1" s="17"/>
      <c r="R1" s="17"/>
      <c r="S1" s="17"/>
      <c r="T1" s="17"/>
      <c r="U1" s="17"/>
      <c r="V1" s="17"/>
      <c r="W1" s="17"/>
      <c r="X1" s="17"/>
      <c r="Y1" s="17"/>
    </row>
    <row r="2" ht="15.75" customHeight="1">
      <c r="A2" s="17"/>
      <c r="B2" s="123" t="s">
        <v>70</v>
      </c>
      <c r="C2" s="123"/>
      <c r="D2" s="125"/>
      <c r="E2" s="125"/>
      <c r="F2" s="125"/>
      <c r="G2" s="125"/>
      <c r="H2" s="17"/>
      <c r="I2" s="17"/>
      <c r="J2" s="17"/>
      <c r="K2" s="17"/>
      <c r="L2" s="17"/>
      <c r="M2" s="17"/>
      <c r="N2" s="17"/>
      <c r="O2" s="17"/>
      <c r="P2" s="17"/>
      <c r="Q2" s="17"/>
      <c r="R2" s="17"/>
      <c r="S2" s="17"/>
      <c r="T2" s="17"/>
      <c r="U2" s="17"/>
      <c r="V2" s="17"/>
      <c r="W2" s="17"/>
      <c r="X2" s="17"/>
      <c r="Y2" s="17"/>
    </row>
    <row r="3" ht="15.75" customHeight="1">
      <c r="A3" s="17"/>
      <c r="B3" s="126" t="s">
        <v>162</v>
      </c>
      <c r="C3" s="30"/>
      <c r="D3" s="30"/>
      <c r="E3" s="30"/>
      <c r="F3" s="30"/>
      <c r="G3" s="30"/>
      <c r="H3" s="30"/>
      <c r="I3" s="127"/>
      <c r="J3" s="17"/>
      <c r="K3" s="128" t="s">
        <v>86</v>
      </c>
      <c r="L3" s="17"/>
      <c r="M3" s="17"/>
      <c r="N3" s="17"/>
      <c r="O3" s="17"/>
      <c r="P3" s="17"/>
      <c r="Q3" s="17"/>
      <c r="R3" s="17"/>
      <c r="S3" s="17"/>
      <c r="T3" s="17"/>
      <c r="U3" s="17"/>
      <c r="V3" s="17"/>
      <c r="W3" s="17"/>
      <c r="X3" s="17"/>
      <c r="Y3" s="17"/>
    </row>
    <row r="4" ht="15.75" customHeight="1">
      <c r="A4" s="17"/>
      <c r="B4" s="129" t="s">
        <v>87</v>
      </c>
      <c r="C4" s="30"/>
      <c r="D4" s="30"/>
      <c r="E4" s="30"/>
      <c r="F4" s="30"/>
      <c r="G4" s="30"/>
      <c r="H4" s="30"/>
      <c r="I4" s="127"/>
      <c r="J4" s="17"/>
      <c r="K4" s="130" t="s">
        <v>88</v>
      </c>
      <c r="L4" s="17"/>
      <c r="M4" s="17"/>
      <c r="N4" s="17"/>
      <c r="O4" s="17"/>
      <c r="P4" s="17"/>
      <c r="Q4" s="17"/>
      <c r="R4" s="17"/>
      <c r="S4" s="17"/>
      <c r="T4" s="17"/>
      <c r="U4" s="17"/>
      <c r="V4" s="17"/>
      <c r="W4" s="17"/>
      <c r="X4" s="17"/>
      <c r="Y4" s="17"/>
    </row>
    <row r="5" ht="15.75" customHeight="1">
      <c r="A5" s="17"/>
      <c r="B5" s="267" t="s">
        <v>163</v>
      </c>
      <c r="I5" s="132"/>
      <c r="J5" s="17"/>
      <c r="K5" s="133" t="s">
        <v>90</v>
      </c>
      <c r="L5" s="17"/>
      <c r="M5" s="17"/>
      <c r="N5" s="17"/>
      <c r="O5" s="17"/>
      <c r="P5" s="17"/>
      <c r="Q5" s="17"/>
      <c r="R5" s="17"/>
      <c r="S5" s="17"/>
      <c r="T5" s="17"/>
      <c r="U5" s="17"/>
      <c r="V5" s="17"/>
      <c r="W5" s="17"/>
      <c r="X5" s="17"/>
      <c r="Y5" s="17"/>
    </row>
    <row r="6" ht="15.75" customHeight="1">
      <c r="A6" s="17"/>
      <c r="B6" s="129" t="s">
        <v>164</v>
      </c>
      <c r="C6" s="30"/>
      <c r="D6" s="30"/>
      <c r="E6" s="30"/>
      <c r="F6" s="30"/>
      <c r="G6" s="30"/>
      <c r="H6" s="30"/>
      <c r="I6" s="127"/>
      <c r="J6" s="17"/>
      <c r="K6" s="134" t="s">
        <v>92</v>
      </c>
      <c r="L6" s="17"/>
      <c r="M6" s="17"/>
      <c r="N6" s="17"/>
      <c r="O6" s="17"/>
      <c r="P6" s="17"/>
      <c r="Q6" s="17"/>
      <c r="R6" s="17"/>
      <c r="S6" s="17"/>
      <c r="T6" s="17"/>
      <c r="U6" s="17"/>
      <c r="V6" s="17"/>
      <c r="W6" s="17"/>
      <c r="X6" s="17"/>
      <c r="Y6" s="17"/>
    </row>
    <row r="7" ht="157.5" customHeight="1">
      <c r="A7" s="17"/>
      <c r="B7" s="135" t="s">
        <v>165</v>
      </c>
      <c r="C7" s="136"/>
      <c r="D7" s="136"/>
      <c r="E7" s="136"/>
      <c r="F7" s="136"/>
      <c r="G7" s="136"/>
      <c r="H7" s="136"/>
      <c r="I7" s="137"/>
      <c r="J7" s="17"/>
      <c r="K7" s="17"/>
      <c r="L7" s="17"/>
      <c r="M7" s="17"/>
      <c r="N7" s="17"/>
      <c r="O7" s="17"/>
      <c r="P7" s="17"/>
      <c r="Q7" s="17"/>
      <c r="R7" s="17"/>
      <c r="S7" s="17"/>
      <c r="T7" s="17"/>
      <c r="U7" s="17"/>
      <c r="V7" s="17"/>
      <c r="W7" s="17"/>
      <c r="X7" s="17"/>
      <c r="Y7" s="17"/>
    </row>
    <row r="8" ht="15.75" customHeight="1">
      <c r="A8" s="17"/>
      <c r="B8" s="125"/>
      <c r="C8" s="125"/>
      <c r="D8" s="125"/>
      <c r="E8" s="125"/>
      <c r="F8" s="125"/>
      <c r="G8" s="125"/>
      <c r="H8" s="17"/>
      <c r="I8" s="17"/>
      <c r="J8" s="17"/>
      <c r="K8" s="17"/>
      <c r="L8" s="17"/>
      <c r="M8" s="17"/>
      <c r="N8" s="17"/>
      <c r="O8" s="17"/>
      <c r="P8" s="17"/>
      <c r="Q8" s="17"/>
      <c r="R8" s="17"/>
      <c r="S8" s="17"/>
      <c r="T8" s="17"/>
      <c r="U8" s="17"/>
      <c r="V8" s="17"/>
      <c r="W8" s="17"/>
      <c r="X8" s="17"/>
      <c r="Y8" s="17"/>
    </row>
    <row r="9" ht="15.75" customHeight="1">
      <c r="A9" s="17"/>
      <c r="B9" s="17"/>
      <c r="C9" s="17"/>
      <c r="D9" s="17"/>
      <c r="E9" s="17"/>
      <c r="F9" s="17"/>
      <c r="G9" s="17"/>
      <c r="H9" s="17"/>
      <c r="I9" s="17"/>
      <c r="J9" s="17"/>
      <c r="K9" s="17"/>
      <c r="L9" s="17"/>
      <c r="M9" s="17"/>
      <c r="N9" s="17"/>
      <c r="O9" s="17"/>
      <c r="P9" s="17"/>
      <c r="Q9" s="17"/>
      <c r="R9" s="17"/>
      <c r="S9" s="17"/>
      <c r="T9" s="17"/>
      <c r="U9" s="17"/>
      <c r="V9" s="17"/>
      <c r="W9" s="17"/>
      <c r="X9" s="17"/>
      <c r="Y9" s="17"/>
    </row>
    <row r="10" ht="15.75" customHeight="1">
      <c r="A10" s="17"/>
      <c r="B10" s="138" t="s">
        <v>94</v>
      </c>
      <c r="C10" s="84" t="s">
        <v>95</v>
      </c>
      <c r="D10" s="139"/>
      <c r="E10" s="140"/>
      <c r="F10" s="17"/>
      <c r="G10" s="17"/>
      <c r="H10" s="17"/>
      <c r="I10" s="17"/>
      <c r="J10" s="17"/>
      <c r="K10" s="17"/>
      <c r="L10" s="17"/>
      <c r="M10" s="17"/>
      <c r="N10" s="17"/>
      <c r="O10" s="17"/>
      <c r="P10" s="17"/>
      <c r="Q10" s="17"/>
      <c r="R10" s="17"/>
      <c r="S10" s="17"/>
      <c r="T10" s="17"/>
      <c r="U10" s="17"/>
      <c r="V10" s="17"/>
      <c r="W10" s="17"/>
      <c r="X10" s="17"/>
      <c r="Y10" s="17"/>
    </row>
    <row r="11" ht="15.75" customHeight="1">
      <c r="A11" s="17"/>
      <c r="B11" s="131" t="s">
        <v>123</v>
      </c>
      <c r="C11" s="141" t="s">
        <v>97</v>
      </c>
      <c r="D11" s="142">
        <v>1000.0</v>
      </c>
      <c r="E11" s="143"/>
      <c r="F11" s="143"/>
      <c r="G11" s="144"/>
      <c r="H11" s="17"/>
      <c r="I11" s="17"/>
      <c r="J11" s="17"/>
      <c r="K11" s="17"/>
      <c r="L11" s="17"/>
      <c r="M11" s="17"/>
      <c r="N11" s="17"/>
      <c r="O11" s="17"/>
      <c r="P11" s="17"/>
      <c r="Q11" s="17"/>
      <c r="R11" s="17"/>
      <c r="S11" s="17"/>
      <c r="T11" s="17"/>
      <c r="U11" s="17"/>
      <c r="V11" s="17"/>
      <c r="W11" s="17"/>
      <c r="X11" s="17"/>
      <c r="Y11" s="17"/>
    </row>
    <row r="12" ht="15.75" customHeight="1">
      <c r="A12" s="17"/>
      <c r="B12" s="145" t="s">
        <v>124</v>
      </c>
      <c r="C12" s="146" t="s">
        <v>97</v>
      </c>
      <c r="D12" s="142">
        <v>1000.0</v>
      </c>
      <c r="E12" s="143"/>
      <c r="F12" s="143"/>
      <c r="G12" s="144"/>
      <c r="H12" s="17"/>
      <c r="I12" s="17"/>
      <c r="J12" s="17"/>
      <c r="K12" s="17"/>
      <c r="L12" s="17"/>
      <c r="M12" s="17"/>
      <c r="N12" s="17"/>
      <c r="O12" s="17"/>
      <c r="P12" s="17"/>
      <c r="Q12" s="17"/>
      <c r="R12" s="17"/>
      <c r="S12" s="17"/>
      <c r="T12" s="17"/>
      <c r="U12" s="17"/>
      <c r="V12" s="17"/>
      <c r="W12" s="17"/>
      <c r="X12" s="17"/>
      <c r="Y12" s="17"/>
    </row>
    <row r="13" ht="15.75" customHeight="1">
      <c r="A13" s="17"/>
      <c r="B13" s="145" t="s">
        <v>166</v>
      </c>
      <c r="C13" s="146" t="s">
        <v>167</v>
      </c>
      <c r="D13" s="268">
        <f>('Fuel Savings'!$D$14*8.887)/1000</f>
        <v>0.7405833333</v>
      </c>
      <c r="E13" s="269" t="s">
        <v>168</v>
      </c>
      <c r="F13" s="143"/>
      <c r="G13" s="144"/>
      <c r="H13" s="17"/>
      <c r="I13" s="17"/>
      <c r="J13" s="17"/>
      <c r="K13" s="17"/>
      <c r="L13" s="17"/>
      <c r="M13" s="17"/>
      <c r="N13" s="17"/>
      <c r="O13" s="17"/>
      <c r="P13" s="17"/>
      <c r="Q13" s="17"/>
      <c r="R13" s="17"/>
      <c r="S13" s="17"/>
      <c r="T13" s="17"/>
      <c r="U13" s="17"/>
      <c r="V13" s="17"/>
      <c r="W13" s="17"/>
      <c r="X13" s="17"/>
      <c r="Y13" s="17"/>
    </row>
    <row r="14" ht="15.75" customHeight="1">
      <c r="A14" s="17"/>
      <c r="B14" s="145" t="s">
        <v>169</v>
      </c>
      <c r="C14" s="146" t="s">
        <v>167</v>
      </c>
      <c r="D14" s="268">
        <f>('Fuel Savings'!$D$15*10.18)/1000</f>
        <v>1.566153846</v>
      </c>
      <c r="E14" s="270" t="s">
        <v>170</v>
      </c>
      <c r="F14" s="143"/>
      <c r="G14" s="144"/>
      <c r="H14" s="17"/>
      <c r="I14" s="17"/>
      <c r="J14" s="17"/>
      <c r="K14" s="17"/>
      <c r="L14" s="17"/>
      <c r="M14" s="17"/>
      <c r="N14" s="17"/>
      <c r="O14" s="17"/>
      <c r="P14" s="17"/>
      <c r="Q14" s="17"/>
      <c r="R14" s="17"/>
      <c r="S14" s="17"/>
      <c r="T14" s="17"/>
      <c r="U14" s="17"/>
      <c r="V14" s="17"/>
      <c r="W14" s="17"/>
      <c r="X14" s="17"/>
      <c r="Y14" s="17"/>
    </row>
    <row r="15" ht="15.75" customHeight="1">
      <c r="A15" s="17"/>
      <c r="B15" s="145" t="s">
        <v>171</v>
      </c>
      <c r="C15" s="146" t="s">
        <v>172</v>
      </c>
      <c r="D15" s="271">
        <f t="shared" ref="D15:D16" si="1">D13/D11</f>
        <v>0.0007405833333</v>
      </c>
      <c r="F15" s="143"/>
      <c r="G15" s="144"/>
      <c r="H15" s="17"/>
      <c r="I15" s="17"/>
      <c r="J15" s="17"/>
      <c r="K15" s="17"/>
      <c r="L15" s="17"/>
      <c r="M15" s="17"/>
      <c r="N15" s="17"/>
      <c r="O15" s="17"/>
      <c r="P15" s="17"/>
      <c r="Q15" s="17"/>
      <c r="R15" s="17"/>
      <c r="S15" s="17"/>
      <c r="T15" s="17"/>
      <c r="U15" s="17"/>
      <c r="V15" s="17"/>
      <c r="W15" s="17"/>
      <c r="X15" s="17"/>
      <c r="Y15" s="17"/>
    </row>
    <row r="16" ht="15.75" customHeight="1">
      <c r="A16" s="17"/>
      <c r="B16" s="145" t="s">
        <v>173</v>
      </c>
      <c r="C16" s="146" t="s">
        <v>172</v>
      </c>
      <c r="D16" s="271">
        <f t="shared" si="1"/>
        <v>0.001566153846</v>
      </c>
      <c r="F16" s="17"/>
      <c r="G16" s="144"/>
      <c r="H16" s="17"/>
      <c r="I16" s="17"/>
      <c r="J16" s="17"/>
      <c r="K16" s="17"/>
      <c r="L16" s="17"/>
      <c r="M16" s="17"/>
      <c r="N16" s="17"/>
      <c r="O16" s="17"/>
      <c r="P16" s="17"/>
      <c r="Q16" s="17"/>
      <c r="R16" s="17"/>
      <c r="S16" s="17"/>
      <c r="T16" s="17"/>
      <c r="U16" s="17"/>
      <c r="V16" s="17"/>
      <c r="W16" s="17"/>
      <c r="X16" s="17"/>
      <c r="Y16" s="17"/>
    </row>
    <row r="17" ht="15.75" customHeight="1">
      <c r="A17" s="17"/>
      <c r="B17" s="145" t="s">
        <v>116</v>
      </c>
      <c r="C17" s="146" t="s">
        <v>117</v>
      </c>
      <c r="D17" s="154">
        <v>0.05</v>
      </c>
      <c r="E17" s="272" t="s">
        <v>118</v>
      </c>
      <c r="F17" s="17"/>
      <c r="G17" s="109"/>
      <c r="H17" s="17"/>
      <c r="I17" s="17"/>
      <c r="J17" s="17"/>
      <c r="K17" s="17"/>
      <c r="L17" s="17"/>
      <c r="M17" s="17"/>
      <c r="N17" s="17"/>
      <c r="O17" s="17"/>
      <c r="P17" s="17"/>
      <c r="Q17" s="17"/>
      <c r="R17" s="17"/>
      <c r="S17" s="17"/>
      <c r="T17" s="17"/>
      <c r="U17" s="17"/>
      <c r="V17" s="17"/>
      <c r="W17" s="17"/>
      <c r="X17" s="17"/>
    </row>
    <row r="18" ht="15.75" customHeight="1">
      <c r="A18" s="17"/>
      <c r="B18" s="145" t="s">
        <v>68</v>
      </c>
      <c r="C18" s="146" t="s">
        <v>117</v>
      </c>
      <c r="D18" s="273">
        <f>'General Inputs'!C8</f>
        <v>0.03</v>
      </c>
      <c r="E18" s="274"/>
      <c r="F18" s="17"/>
      <c r="G18" s="144"/>
      <c r="H18" s="17"/>
      <c r="I18" s="17"/>
      <c r="J18" s="17"/>
      <c r="K18" s="17"/>
      <c r="L18" s="17"/>
      <c r="M18" s="17"/>
      <c r="N18" s="17"/>
      <c r="O18" s="17"/>
      <c r="P18" s="17"/>
      <c r="Q18" s="17"/>
      <c r="R18" s="17"/>
      <c r="S18" s="17"/>
      <c r="T18" s="17"/>
      <c r="U18" s="17"/>
      <c r="V18" s="17"/>
      <c r="W18" s="17"/>
      <c r="X18" s="17"/>
      <c r="Y18" s="17"/>
    </row>
    <row r="19" ht="15.75" customHeight="1">
      <c r="A19" s="17"/>
      <c r="B19" s="145" t="s">
        <v>174</v>
      </c>
      <c r="C19" s="146" t="s">
        <v>108</v>
      </c>
      <c r="D19" s="275">
        <v>128.0</v>
      </c>
      <c r="E19" s="272" t="s">
        <v>118</v>
      </c>
      <c r="F19" s="17"/>
      <c r="G19" s="144"/>
      <c r="H19" s="17"/>
      <c r="I19" s="17"/>
      <c r="J19" s="17"/>
      <c r="K19" s="17"/>
      <c r="L19" s="17"/>
      <c r="M19" s="17"/>
      <c r="N19" s="17"/>
      <c r="O19" s="17"/>
      <c r="P19" s="17"/>
      <c r="Q19" s="17"/>
      <c r="R19" s="17"/>
      <c r="S19" s="17"/>
      <c r="T19" s="17"/>
      <c r="U19" s="17"/>
      <c r="V19" s="17"/>
      <c r="W19" s="17"/>
      <c r="X19" s="17"/>
      <c r="Y19" s="17"/>
    </row>
    <row r="20" ht="15.75" customHeight="1">
      <c r="A20" s="17"/>
      <c r="B20" s="145" t="s">
        <v>175</v>
      </c>
      <c r="C20" s="146" t="s">
        <v>117</v>
      </c>
      <c r="D20" s="273">
        <f>IF(D19=60, 0.1823, 0.0195)</f>
        <v>0.0195</v>
      </c>
      <c r="E20" s="276"/>
      <c r="F20" s="17"/>
      <c r="G20" s="144"/>
      <c r="H20" s="17"/>
      <c r="I20" s="17"/>
      <c r="J20" s="17"/>
      <c r="K20" s="17"/>
      <c r="L20" s="17"/>
      <c r="M20" s="17"/>
      <c r="N20" s="17"/>
      <c r="O20" s="17"/>
      <c r="P20" s="17"/>
      <c r="Q20" s="17"/>
      <c r="R20" s="17"/>
      <c r="S20" s="17"/>
      <c r="T20" s="17"/>
      <c r="U20" s="17"/>
      <c r="V20" s="17"/>
      <c r="W20" s="17"/>
      <c r="X20" s="17"/>
      <c r="Y20" s="17"/>
    </row>
    <row r="21" ht="15.75" customHeight="1">
      <c r="A21" s="17"/>
      <c r="B21" s="156" t="s">
        <v>69</v>
      </c>
      <c r="C21" s="157" t="s">
        <v>117</v>
      </c>
      <c r="D21" s="277">
        <f>'General Inputs'!C10</f>
        <v>0.15</v>
      </c>
      <c r="E21" s="17"/>
      <c r="F21" s="17"/>
      <c r="G21" s="17"/>
      <c r="H21" s="17"/>
      <c r="I21" s="17"/>
      <c r="J21" s="17"/>
      <c r="K21" s="17"/>
      <c r="L21" s="17"/>
      <c r="M21" s="17"/>
      <c r="N21" s="17"/>
      <c r="O21" s="17"/>
      <c r="P21" s="17"/>
      <c r="Q21" s="17"/>
      <c r="R21" s="17"/>
      <c r="S21" s="17"/>
      <c r="T21" s="17"/>
      <c r="U21" s="17"/>
      <c r="V21" s="17"/>
      <c r="W21" s="17"/>
      <c r="X21" s="17"/>
      <c r="Y21" s="17"/>
    </row>
    <row r="22" ht="15.75" customHeight="1">
      <c r="A22" s="17"/>
      <c r="B22" s="17"/>
      <c r="C22" s="17"/>
      <c r="D22" s="17"/>
      <c r="E22" s="17"/>
      <c r="F22" s="17"/>
      <c r="G22" s="17"/>
      <c r="H22" s="17"/>
      <c r="I22" s="17"/>
      <c r="J22" s="17"/>
      <c r="K22" s="17"/>
      <c r="L22" s="17"/>
      <c r="M22" s="17"/>
      <c r="N22" s="17"/>
      <c r="O22" s="17"/>
      <c r="P22" s="17"/>
      <c r="Q22" s="17"/>
      <c r="R22" s="17"/>
      <c r="S22" s="17"/>
      <c r="T22" s="17"/>
      <c r="U22" s="17"/>
      <c r="V22" s="17"/>
      <c r="W22" s="17"/>
      <c r="X22" s="17"/>
      <c r="Y22" s="17"/>
    </row>
    <row r="23" ht="15.75" customHeight="1">
      <c r="A23" s="17"/>
      <c r="B23" s="159" t="s">
        <v>119</v>
      </c>
      <c r="C23" s="160"/>
      <c r="D23" s="161"/>
      <c r="E23" s="162"/>
      <c r="F23" s="162"/>
      <c r="G23" s="162"/>
      <c r="H23" s="162"/>
      <c r="I23" s="163"/>
      <c r="J23" s="164"/>
      <c r="K23" s="165"/>
      <c r="L23" s="17"/>
      <c r="M23" s="166" t="s">
        <v>120</v>
      </c>
      <c r="N23" s="17"/>
      <c r="O23" s="17"/>
      <c r="P23" s="17"/>
      <c r="Q23" s="17"/>
      <c r="R23" s="17"/>
      <c r="S23" s="17"/>
      <c r="T23" s="17"/>
      <c r="U23" s="17"/>
      <c r="V23" s="17"/>
      <c r="W23" s="17"/>
      <c r="X23" s="17"/>
      <c r="Y23" s="17"/>
    </row>
    <row r="24" ht="15.75" customHeight="1">
      <c r="A24" s="17"/>
      <c r="B24" s="278" t="s">
        <v>176</v>
      </c>
      <c r="C24" s="233"/>
      <c r="D24" s="84">
        <v>0.0</v>
      </c>
      <c r="E24" s="84">
        <v>1.0</v>
      </c>
      <c r="F24" s="234">
        <f t="shared" ref="F24:K24" si="2">E24+1</f>
        <v>2</v>
      </c>
      <c r="G24" s="234">
        <f t="shared" si="2"/>
        <v>3</v>
      </c>
      <c r="H24" s="234">
        <f t="shared" si="2"/>
        <v>4</v>
      </c>
      <c r="I24" s="234">
        <f t="shared" si="2"/>
        <v>5</v>
      </c>
      <c r="J24" s="234">
        <f t="shared" si="2"/>
        <v>6</v>
      </c>
      <c r="K24" s="279">
        <f t="shared" si="2"/>
        <v>7</v>
      </c>
      <c r="L24" s="171"/>
      <c r="M24" s="172">
        <v>0.0</v>
      </c>
      <c r="N24" s="17"/>
      <c r="O24" s="17"/>
      <c r="P24" s="17"/>
      <c r="Q24" s="17"/>
      <c r="R24" s="17"/>
      <c r="S24" s="17"/>
      <c r="T24" s="17"/>
      <c r="U24" s="17"/>
      <c r="V24" s="17"/>
      <c r="W24" s="17"/>
      <c r="X24" s="17"/>
      <c r="Y24" s="17"/>
    </row>
    <row r="25" ht="15.75" customHeight="1">
      <c r="A25" s="17"/>
      <c r="B25" s="173"/>
      <c r="C25" s="90" t="s">
        <v>122</v>
      </c>
      <c r="D25" s="89">
        <f>'General Inputs'!C6</f>
        <v>2024</v>
      </c>
      <c r="E25" s="90">
        <f t="shared" ref="E25:K25" si="3">D25+1</f>
        <v>2025</v>
      </c>
      <c r="F25" s="169">
        <f t="shared" si="3"/>
        <v>2026</v>
      </c>
      <c r="G25" s="169">
        <f t="shared" si="3"/>
        <v>2027</v>
      </c>
      <c r="H25" s="169">
        <f t="shared" si="3"/>
        <v>2028</v>
      </c>
      <c r="I25" s="169">
        <f t="shared" si="3"/>
        <v>2029</v>
      </c>
      <c r="J25" s="169">
        <f t="shared" si="3"/>
        <v>2030</v>
      </c>
      <c r="K25" s="170">
        <f t="shared" si="3"/>
        <v>2031</v>
      </c>
      <c r="L25" s="171"/>
      <c r="M25" s="174">
        <v>0.05</v>
      </c>
      <c r="N25" s="17"/>
      <c r="O25" s="17"/>
      <c r="P25" s="17"/>
      <c r="Q25" s="17"/>
      <c r="R25" s="17"/>
      <c r="S25" s="17"/>
      <c r="T25" s="17"/>
      <c r="U25" s="17"/>
      <c r="V25" s="17"/>
      <c r="W25" s="17"/>
      <c r="X25" s="17"/>
      <c r="Y25" s="17"/>
    </row>
    <row r="26" ht="15.75" customHeight="1">
      <c r="A26" s="17"/>
      <c r="B26" s="131" t="s">
        <v>123</v>
      </c>
      <c r="C26" s="175" t="s">
        <v>97</v>
      </c>
      <c r="D26" s="176">
        <f t="shared" ref="D26:D27" si="5">D11</f>
        <v>1000</v>
      </c>
      <c r="E26" s="280">
        <f t="shared" ref="E26:K26" si="4">D26*(1+$D$18)</f>
        <v>1030</v>
      </c>
      <c r="F26" s="280">
        <f t="shared" si="4"/>
        <v>1060.9</v>
      </c>
      <c r="G26" s="280">
        <f t="shared" si="4"/>
        <v>1092.727</v>
      </c>
      <c r="H26" s="280">
        <f t="shared" si="4"/>
        <v>1125.50881</v>
      </c>
      <c r="I26" s="280">
        <f t="shared" si="4"/>
        <v>1159.274074</v>
      </c>
      <c r="J26" s="280">
        <f t="shared" si="4"/>
        <v>1194.052297</v>
      </c>
      <c r="K26" s="281">
        <f t="shared" si="4"/>
        <v>1229.873865</v>
      </c>
      <c r="L26" s="141"/>
      <c r="M26" s="174">
        <v>0.1</v>
      </c>
      <c r="N26" s="17"/>
      <c r="O26" s="17"/>
      <c r="P26" s="17"/>
      <c r="Q26" s="17"/>
      <c r="R26" s="17"/>
      <c r="S26" s="17"/>
      <c r="T26" s="17"/>
      <c r="U26" s="17"/>
      <c r="V26" s="17"/>
      <c r="W26" s="17"/>
      <c r="X26" s="17"/>
      <c r="Y26" s="17"/>
    </row>
    <row r="27" ht="15.75" customHeight="1">
      <c r="A27" s="17"/>
      <c r="B27" s="145" t="s">
        <v>124</v>
      </c>
      <c r="C27" s="202" t="s">
        <v>97</v>
      </c>
      <c r="D27" s="176">
        <f t="shared" si="5"/>
        <v>1000</v>
      </c>
      <c r="E27" s="280">
        <f t="shared" ref="E27:K27" si="6">D27*(1+$D$18)</f>
        <v>1030</v>
      </c>
      <c r="F27" s="280">
        <f t="shared" si="6"/>
        <v>1060.9</v>
      </c>
      <c r="G27" s="280">
        <f t="shared" si="6"/>
        <v>1092.727</v>
      </c>
      <c r="H27" s="280">
        <f t="shared" si="6"/>
        <v>1125.50881</v>
      </c>
      <c r="I27" s="280">
        <f t="shared" si="6"/>
        <v>1159.274074</v>
      </c>
      <c r="J27" s="280">
        <f t="shared" si="6"/>
        <v>1194.052297</v>
      </c>
      <c r="K27" s="281">
        <f t="shared" si="6"/>
        <v>1229.873865</v>
      </c>
      <c r="L27" s="181"/>
      <c r="M27" s="174">
        <v>0.15</v>
      </c>
      <c r="N27" s="17"/>
      <c r="O27" s="17"/>
      <c r="P27" s="17"/>
      <c r="Q27" s="17"/>
      <c r="R27" s="17"/>
      <c r="S27" s="17"/>
      <c r="T27" s="17"/>
      <c r="U27" s="17"/>
      <c r="V27" s="17"/>
      <c r="W27" s="17"/>
      <c r="X27" s="17"/>
      <c r="Y27" s="17"/>
    </row>
    <row r="28" ht="15.75" customHeight="1">
      <c r="A28" s="17"/>
      <c r="B28" s="145" t="s">
        <v>171</v>
      </c>
      <c r="C28" s="175" t="s">
        <v>172</v>
      </c>
      <c r="D28" s="282">
        <f t="shared" ref="D28:D29" si="7">D15</f>
        <v>0.0007405833333</v>
      </c>
      <c r="E28" s="282">
        <f t="shared" ref="E28:E29" si="8">D28</f>
        <v>0.0007405833333</v>
      </c>
      <c r="F28" s="282">
        <f>D28</f>
        <v>0.0007405833333</v>
      </c>
      <c r="G28" s="282">
        <f>D28</f>
        <v>0.0007405833333</v>
      </c>
      <c r="H28" s="282">
        <f>D28</f>
        <v>0.0007405833333</v>
      </c>
      <c r="I28" s="282">
        <f>D28</f>
        <v>0.0007405833333</v>
      </c>
      <c r="J28" s="282">
        <f>D28</f>
        <v>0.0007405833333</v>
      </c>
      <c r="K28" s="283">
        <f>D28</f>
        <v>0.0007405833333</v>
      </c>
      <c r="L28" s="141"/>
      <c r="M28" s="174">
        <v>0.2</v>
      </c>
      <c r="N28" s="17"/>
      <c r="O28" s="17"/>
      <c r="P28" s="17"/>
      <c r="Q28" s="17"/>
      <c r="R28" s="17"/>
      <c r="S28" s="17"/>
      <c r="T28" s="17"/>
      <c r="U28" s="17"/>
      <c r="V28" s="17"/>
      <c r="W28" s="17"/>
      <c r="X28" s="17"/>
      <c r="Y28" s="17"/>
    </row>
    <row r="29" ht="15.75" customHeight="1">
      <c r="A29" s="17"/>
      <c r="B29" s="145" t="s">
        <v>173</v>
      </c>
      <c r="C29" s="175" t="s">
        <v>172</v>
      </c>
      <c r="D29" s="282">
        <f t="shared" si="7"/>
        <v>0.001566153846</v>
      </c>
      <c r="E29" s="282">
        <f t="shared" si="8"/>
        <v>0.001566153846</v>
      </c>
      <c r="F29" s="282">
        <f t="shared" ref="F29:K29" si="9">E29</f>
        <v>0.001566153846</v>
      </c>
      <c r="G29" s="282">
        <f t="shared" si="9"/>
        <v>0.001566153846</v>
      </c>
      <c r="H29" s="282">
        <f t="shared" si="9"/>
        <v>0.001566153846</v>
      </c>
      <c r="I29" s="282">
        <f t="shared" si="9"/>
        <v>0.001566153846</v>
      </c>
      <c r="J29" s="282">
        <f t="shared" si="9"/>
        <v>0.001566153846</v>
      </c>
      <c r="K29" s="283">
        <f t="shared" si="9"/>
        <v>0.001566153846</v>
      </c>
      <c r="L29" s="141"/>
      <c r="M29" s="174">
        <v>0.3</v>
      </c>
      <c r="N29" s="17"/>
      <c r="O29" s="17"/>
      <c r="P29" s="17"/>
      <c r="Q29" s="17"/>
      <c r="R29" s="17"/>
      <c r="S29" s="17"/>
      <c r="T29" s="17"/>
      <c r="U29" s="17"/>
      <c r="V29" s="17"/>
      <c r="W29" s="17"/>
      <c r="X29" s="17"/>
      <c r="Y29" s="17"/>
    </row>
    <row r="30" ht="15.75" customHeight="1">
      <c r="A30" s="17"/>
      <c r="B30" s="145" t="s">
        <v>177</v>
      </c>
      <c r="C30" s="175" t="s">
        <v>167</v>
      </c>
      <c r="D30" s="280">
        <f t="shared" ref="D30:K30" si="10">D26*D28</f>
        <v>0.7405833333</v>
      </c>
      <c r="E30" s="280">
        <f t="shared" si="10"/>
        <v>0.7628008333</v>
      </c>
      <c r="F30" s="280">
        <f t="shared" si="10"/>
        <v>0.7856848583</v>
      </c>
      <c r="G30" s="280">
        <f t="shared" si="10"/>
        <v>0.8092554041</v>
      </c>
      <c r="H30" s="280">
        <f t="shared" si="10"/>
        <v>0.8335330662</v>
      </c>
      <c r="I30" s="280">
        <f t="shared" si="10"/>
        <v>0.8585390582</v>
      </c>
      <c r="J30" s="280">
        <f t="shared" si="10"/>
        <v>0.8842952299</v>
      </c>
      <c r="K30" s="281">
        <f t="shared" si="10"/>
        <v>0.9108240868</v>
      </c>
      <c r="L30" s="141"/>
      <c r="M30" s="174">
        <v>0.4</v>
      </c>
      <c r="N30" s="17"/>
      <c r="O30" s="17"/>
      <c r="P30" s="17"/>
      <c r="Q30" s="17"/>
      <c r="R30" s="17"/>
      <c r="S30" s="17"/>
      <c r="T30" s="17"/>
      <c r="U30" s="17"/>
      <c r="V30" s="17"/>
      <c r="W30" s="17"/>
      <c r="X30" s="17"/>
      <c r="Y30" s="17"/>
    </row>
    <row r="31" ht="15.75" customHeight="1">
      <c r="A31" s="17"/>
      <c r="B31" s="145" t="s">
        <v>178</v>
      </c>
      <c r="C31" s="175" t="s">
        <v>167</v>
      </c>
      <c r="D31" s="280">
        <f t="shared" ref="D31:K31" si="11">D27*D29</f>
        <v>1.566153846</v>
      </c>
      <c r="E31" s="280">
        <f t="shared" si="11"/>
        <v>1.613138462</v>
      </c>
      <c r="F31" s="280">
        <f t="shared" si="11"/>
        <v>1.661532615</v>
      </c>
      <c r="G31" s="280">
        <f t="shared" si="11"/>
        <v>1.711378594</v>
      </c>
      <c r="H31" s="280">
        <f t="shared" si="11"/>
        <v>1.762719952</v>
      </c>
      <c r="I31" s="280">
        <f t="shared" si="11"/>
        <v>1.81560155</v>
      </c>
      <c r="J31" s="280">
        <f t="shared" si="11"/>
        <v>1.870069597</v>
      </c>
      <c r="K31" s="281">
        <f t="shared" si="11"/>
        <v>1.926171685</v>
      </c>
      <c r="L31" s="141"/>
      <c r="M31" s="186">
        <v>0.5</v>
      </c>
      <c r="N31" s="17"/>
      <c r="O31" s="17"/>
      <c r="P31" s="17"/>
      <c r="Q31" s="17"/>
      <c r="R31" s="17"/>
      <c r="S31" s="17"/>
      <c r="T31" s="17"/>
      <c r="U31" s="17"/>
      <c r="V31" s="17"/>
      <c r="W31" s="17"/>
      <c r="X31" s="17"/>
      <c r="Y31" s="17"/>
    </row>
    <row r="32" ht="15.75" customHeight="1">
      <c r="A32" s="17"/>
      <c r="B32" s="145"/>
      <c r="C32" s="175"/>
      <c r="D32" s="184"/>
      <c r="E32" s="184"/>
      <c r="F32" s="184"/>
      <c r="G32" s="184"/>
      <c r="H32" s="184"/>
      <c r="I32" s="184"/>
      <c r="J32" s="184"/>
      <c r="K32" s="185"/>
      <c r="L32" s="141"/>
      <c r="M32" s="141"/>
      <c r="N32" s="17"/>
      <c r="O32" s="17"/>
      <c r="P32" s="17"/>
      <c r="Q32" s="17"/>
      <c r="R32" s="17"/>
      <c r="S32" s="17"/>
      <c r="T32" s="17"/>
      <c r="U32" s="17"/>
      <c r="V32" s="17"/>
      <c r="W32" s="17"/>
      <c r="X32" s="17"/>
      <c r="Y32" s="17"/>
    </row>
    <row r="33" ht="15.75" customHeight="1">
      <c r="A33" s="17"/>
      <c r="B33" s="145" t="s">
        <v>179</v>
      </c>
      <c r="C33" s="175" t="s">
        <v>167</v>
      </c>
      <c r="D33" s="280">
        <f t="shared" ref="D33:K33" si="12">SUM(D30:D31)</f>
        <v>2.306737179</v>
      </c>
      <c r="E33" s="280">
        <f t="shared" si="12"/>
        <v>2.375939295</v>
      </c>
      <c r="F33" s="280">
        <f t="shared" si="12"/>
        <v>2.447217474</v>
      </c>
      <c r="G33" s="280">
        <f t="shared" si="12"/>
        <v>2.520633998</v>
      </c>
      <c r="H33" s="280">
        <f t="shared" si="12"/>
        <v>2.596253018</v>
      </c>
      <c r="I33" s="280">
        <f t="shared" si="12"/>
        <v>2.674140608</v>
      </c>
      <c r="J33" s="280">
        <f t="shared" si="12"/>
        <v>2.754364827</v>
      </c>
      <c r="K33" s="281">
        <f t="shared" si="12"/>
        <v>2.836995771</v>
      </c>
      <c r="L33" s="141"/>
      <c r="M33" s="284" t="s">
        <v>180</v>
      </c>
      <c r="N33" s="12"/>
      <c r="O33" s="285" t="s">
        <v>181</v>
      </c>
      <c r="P33" s="12"/>
      <c r="Q33" s="17"/>
      <c r="R33" s="17"/>
      <c r="S33" s="17"/>
      <c r="T33" s="17"/>
      <c r="U33" s="17"/>
      <c r="V33" s="17"/>
      <c r="W33" s="17"/>
      <c r="X33" s="17"/>
      <c r="Y33" s="17"/>
    </row>
    <row r="34">
      <c r="A34" s="17"/>
      <c r="B34" s="145"/>
      <c r="C34" s="175"/>
      <c r="D34" s="141"/>
      <c r="E34" s="141"/>
      <c r="F34" s="141"/>
      <c r="G34" s="141"/>
      <c r="H34" s="141"/>
      <c r="I34" s="141"/>
      <c r="J34" s="141"/>
      <c r="K34" s="187"/>
      <c r="L34" s="141"/>
      <c r="M34" s="286">
        <v>60.0</v>
      </c>
      <c r="N34" s="287" t="s">
        <v>182</v>
      </c>
      <c r="O34" s="288">
        <v>0.1823</v>
      </c>
      <c r="P34" s="289" t="s">
        <v>183</v>
      </c>
      <c r="Q34" s="17"/>
      <c r="R34" s="17"/>
      <c r="S34" s="17"/>
      <c r="T34" s="17"/>
      <c r="U34" s="17"/>
      <c r="V34" s="17"/>
      <c r="W34" s="17"/>
      <c r="X34" s="17"/>
      <c r="Y34" s="17"/>
    </row>
    <row r="35" ht="30.0" customHeight="1">
      <c r="A35" s="17" t="s">
        <v>184</v>
      </c>
      <c r="B35" s="145" t="s">
        <v>185</v>
      </c>
      <c r="C35" s="175" t="s">
        <v>186</v>
      </c>
      <c r="D35" s="184">
        <f>D19</f>
        <v>128</v>
      </c>
      <c r="E35" s="280">
        <f t="shared" ref="E35:K35" si="13">D35*(1+$D$20)</f>
        <v>130.496</v>
      </c>
      <c r="F35" s="280">
        <f t="shared" si="13"/>
        <v>133.040672</v>
      </c>
      <c r="G35" s="280">
        <f t="shared" si="13"/>
        <v>135.6349651</v>
      </c>
      <c r="H35" s="280">
        <f t="shared" si="13"/>
        <v>138.2798469</v>
      </c>
      <c r="I35" s="280">
        <f t="shared" si="13"/>
        <v>140.9763039</v>
      </c>
      <c r="J35" s="280">
        <f t="shared" si="13"/>
        <v>143.7253419</v>
      </c>
      <c r="K35" s="281">
        <f t="shared" si="13"/>
        <v>146.527986</v>
      </c>
      <c r="L35" s="141"/>
      <c r="M35" s="290">
        <v>128.0</v>
      </c>
      <c r="N35" s="291" t="s">
        <v>187</v>
      </c>
      <c r="O35" s="288">
        <v>0.0195</v>
      </c>
      <c r="P35" s="292" t="s">
        <v>188</v>
      </c>
      <c r="Q35" s="17"/>
      <c r="R35" s="17"/>
      <c r="S35" s="17"/>
      <c r="T35" s="17"/>
      <c r="U35" s="17"/>
      <c r="V35" s="17"/>
      <c r="W35" s="17"/>
      <c r="X35" s="17"/>
      <c r="Y35" s="17"/>
    </row>
    <row r="36" ht="15.75" customHeight="1">
      <c r="A36" s="17"/>
      <c r="B36" s="237" t="s">
        <v>189</v>
      </c>
      <c r="C36" s="192" t="s">
        <v>190</v>
      </c>
      <c r="D36" s="293">
        <f t="shared" ref="D36:K36" si="14">D35*D33</f>
        <v>295.262359</v>
      </c>
      <c r="E36" s="293">
        <f t="shared" si="14"/>
        <v>310.0505742</v>
      </c>
      <c r="F36" s="293">
        <f t="shared" si="14"/>
        <v>325.5794572</v>
      </c>
      <c r="G36" s="293">
        <f t="shared" si="14"/>
        <v>341.8861043</v>
      </c>
      <c r="H36" s="293">
        <f t="shared" si="14"/>
        <v>359.0094699</v>
      </c>
      <c r="I36" s="293">
        <f t="shared" si="14"/>
        <v>376.9904592</v>
      </c>
      <c r="J36" s="293">
        <f t="shared" si="14"/>
        <v>395.8720263</v>
      </c>
      <c r="K36" s="294">
        <f t="shared" si="14"/>
        <v>415.6992768</v>
      </c>
      <c r="L36" s="141"/>
      <c r="M36" s="251"/>
      <c r="N36" s="17"/>
      <c r="O36" s="17"/>
      <c r="P36" s="17"/>
      <c r="Q36" s="17"/>
      <c r="R36" s="17"/>
      <c r="S36" s="17"/>
      <c r="T36" s="17"/>
      <c r="U36" s="17"/>
      <c r="V36" s="17"/>
      <c r="W36" s="17"/>
      <c r="X36" s="17"/>
      <c r="Y36" s="17"/>
    </row>
    <row r="37" ht="15.75" customHeight="1">
      <c r="A37" s="17"/>
      <c r="B37" s="295"/>
      <c r="C37" s="175"/>
      <c r="D37" s="141"/>
      <c r="E37" s="141"/>
      <c r="F37" s="141"/>
      <c r="G37" s="141"/>
      <c r="H37" s="141"/>
      <c r="I37" s="141"/>
      <c r="J37" s="141"/>
      <c r="K37" s="187"/>
      <c r="L37" s="141"/>
      <c r="M37" s="141"/>
      <c r="N37" s="17"/>
      <c r="O37" s="17"/>
      <c r="P37" s="17"/>
      <c r="Q37" s="17"/>
      <c r="R37" s="17"/>
      <c r="S37" s="17"/>
      <c r="T37" s="17"/>
      <c r="U37" s="17"/>
      <c r="V37" s="17"/>
      <c r="W37" s="17"/>
      <c r="X37" s="17"/>
      <c r="Y37" s="17"/>
    </row>
    <row r="38" ht="15.75" customHeight="1">
      <c r="A38" s="17"/>
      <c r="B38" s="167" t="s">
        <v>130</v>
      </c>
      <c r="C38" s="199">
        <f>D17</f>
        <v>0.05</v>
      </c>
      <c r="D38" s="240"/>
      <c r="E38" s="240"/>
      <c r="F38" s="240"/>
      <c r="G38" s="240"/>
      <c r="H38" s="240"/>
      <c r="I38" s="240"/>
      <c r="J38" s="240"/>
      <c r="K38" s="241"/>
      <c r="L38" s="141"/>
      <c r="M38" s="141"/>
      <c r="N38" s="17"/>
      <c r="O38" s="17"/>
      <c r="P38" s="17"/>
      <c r="Q38" s="17"/>
      <c r="R38" s="17"/>
      <c r="S38" s="17"/>
      <c r="T38" s="17"/>
      <c r="U38" s="17"/>
      <c r="V38" s="17"/>
      <c r="W38" s="17"/>
      <c r="X38" s="17"/>
      <c r="Y38" s="17"/>
    </row>
    <row r="39" ht="15.75" customHeight="1">
      <c r="A39" s="17"/>
      <c r="B39" s="131" t="s">
        <v>123</v>
      </c>
      <c r="C39" s="175" t="s">
        <v>97</v>
      </c>
      <c r="D39" s="176">
        <f>D11*(1-C38)</f>
        <v>950</v>
      </c>
      <c r="E39" s="280">
        <f t="shared" ref="E39:K39" si="15">D39*(1+$D$18)</f>
        <v>978.5</v>
      </c>
      <c r="F39" s="280">
        <f t="shared" si="15"/>
        <v>1007.855</v>
      </c>
      <c r="G39" s="280">
        <f t="shared" si="15"/>
        <v>1038.09065</v>
      </c>
      <c r="H39" s="280">
        <f t="shared" si="15"/>
        <v>1069.23337</v>
      </c>
      <c r="I39" s="280">
        <f t="shared" si="15"/>
        <v>1101.310371</v>
      </c>
      <c r="J39" s="280">
        <f t="shared" si="15"/>
        <v>1134.349682</v>
      </c>
      <c r="K39" s="281">
        <f t="shared" si="15"/>
        <v>1168.380172</v>
      </c>
      <c r="L39" s="141"/>
      <c r="M39" s="203"/>
      <c r="N39" s="17"/>
      <c r="O39" s="17"/>
      <c r="P39" s="17"/>
      <c r="Q39" s="17"/>
      <c r="R39" s="17"/>
      <c r="S39" s="17"/>
      <c r="T39" s="17"/>
      <c r="U39" s="17"/>
      <c r="V39" s="17"/>
      <c r="W39" s="17"/>
      <c r="X39" s="17"/>
      <c r="Y39" s="17"/>
    </row>
    <row r="40" ht="15.75" customHeight="1">
      <c r="A40" s="17"/>
      <c r="B40" s="145" t="s">
        <v>124</v>
      </c>
      <c r="C40" s="202" t="s">
        <v>97</v>
      </c>
      <c r="D40" s="176">
        <f>D27*(1-C38)</f>
        <v>950</v>
      </c>
      <c r="E40" s="280">
        <f t="shared" ref="E40:K40" si="16">D40*(1+$D$18)</f>
        <v>978.5</v>
      </c>
      <c r="F40" s="280">
        <f t="shared" si="16"/>
        <v>1007.855</v>
      </c>
      <c r="G40" s="280">
        <f t="shared" si="16"/>
        <v>1038.09065</v>
      </c>
      <c r="H40" s="280">
        <f t="shared" si="16"/>
        <v>1069.23337</v>
      </c>
      <c r="I40" s="280">
        <f t="shared" si="16"/>
        <v>1101.310371</v>
      </c>
      <c r="J40" s="280">
        <f t="shared" si="16"/>
        <v>1134.349682</v>
      </c>
      <c r="K40" s="281">
        <f t="shared" si="16"/>
        <v>1168.380172</v>
      </c>
      <c r="L40" s="181"/>
      <c r="M40" s="203"/>
      <c r="N40" s="17"/>
      <c r="O40" s="17"/>
      <c r="P40" s="17"/>
      <c r="Q40" s="17"/>
      <c r="R40" s="17"/>
      <c r="S40" s="17"/>
      <c r="T40" s="17"/>
      <c r="U40" s="17"/>
      <c r="V40" s="17"/>
      <c r="W40" s="17"/>
      <c r="X40" s="17"/>
      <c r="Y40" s="17"/>
    </row>
    <row r="41" ht="15.75" customHeight="1">
      <c r="A41" s="17"/>
      <c r="B41" s="145" t="s">
        <v>171</v>
      </c>
      <c r="C41" s="175" t="s">
        <v>172</v>
      </c>
      <c r="D41" s="282">
        <f>(((D39/12)*8.887)/1000)/D39</f>
        <v>0.0007405833333</v>
      </c>
      <c r="E41" s="282">
        <f t="shared" ref="E41:E42" si="17">D41</f>
        <v>0.0007405833333</v>
      </c>
      <c r="F41" s="282">
        <f>D41</f>
        <v>0.0007405833333</v>
      </c>
      <c r="G41" s="282">
        <f>D41</f>
        <v>0.0007405833333</v>
      </c>
      <c r="H41" s="282">
        <f>D41</f>
        <v>0.0007405833333</v>
      </c>
      <c r="I41" s="282">
        <f>D41</f>
        <v>0.0007405833333</v>
      </c>
      <c r="J41" s="282">
        <f>D41</f>
        <v>0.0007405833333</v>
      </c>
      <c r="K41" s="283">
        <f>D41</f>
        <v>0.0007405833333</v>
      </c>
      <c r="L41" s="141"/>
      <c r="M41" s="203"/>
      <c r="N41" s="17"/>
      <c r="O41" s="17"/>
      <c r="P41" s="17"/>
      <c r="Q41" s="17"/>
      <c r="R41" s="17"/>
      <c r="S41" s="17"/>
      <c r="T41" s="17"/>
      <c r="U41" s="17"/>
      <c r="V41" s="17"/>
      <c r="W41" s="17"/>
      <c r="X41" s="17"/>
      <c r="Y41" s="17"/>
    </row>
    <row r="42" ht="15.75" customHeight="1">
      <c r="A42" s="17"/>
      <c r="B42" s="145" t="s">
        <v>173</v>
      </c>
      <c r="C42" s="175" t="s">
        <v>172</v>
      </c>
      <c r="D42" s="282">
        <f>(((D40/6.5)*10.18)/1000)/D40</f>
        <v>0.001566153846</v>
      </c>
      <c r="E42" s="282">
        <f t="shared" si="17"/>
        <v>0.001566153846</v>
      </c>
      <c r="F42" s="282">
        <f t="shared" ref="F42:K42" si="18">E42</f>
        <v>0.001566153846</v>
      </c>
      <c r="G42" s="282">
        <f t="shared" si="18"/>
        <v>0.001566153846</v>
      </c>
      <c r="H42" s="282">
        <f t="shared" si="18"/>
        <v>0.001566153846</v>
      </c>
      <c r="I42" s="282">
        <f t="shared" si="18"/>
        <v>0.001566153846</v>
      </c>
      <c r="J42" s="282">
        <f t="shared" si="18"/>
        <v>0.001566153846</v>
      </c>
      <c r="K42" s="283">
        <f t="shared" si="18"/>
        <v>0.001566153846</v>
      </c>
      <c r="L42" s="141"/>
      <c r="M42" s="203"/>
      <c r="N42" s="17"/>
      <c r="O42" s="17"/>
      <c r="P42" s="17"/>
      <c r="Q42" s="17"/>
      <c r="R42" s="17"/>
      <c r="S42" s="17"/>
      <c r="T42" s="17"/>
      <c r="U42" s="17"/>
      <c r="V42" s="17"/>
      <c r="W42" s="17"/>
      <c r="X42" s="17"/>
      <c r="Y42" s="17"/>
    </row>
    <row r="43" ht="15.75" customHeight="1">
      <c r="A43" s="17"/>
      <c r="B43" s="145" t="s">
        <v>177</v>
      </c>
      <c r="C43" s="175" t="s">
        <v>167</v>
      </c>
      <c r="D43" s="280">
        <f t="shared" ref="D43:K43" si="19">D39*D41</f>
        <v>0.7035541667</v>
      </c>
      <c r="E43" s="280">
        <f t="shared" si="19"/>
        <v>0.7246607917</v>
      </c>
      <c r="F43" s="280">
        <f t="shared" si="19"/>
        <v>0.7464006154</v>
      </c>
      <c r="G43" s="280">
        <f t="shared" si="19"/>
        <v>0.7687926339</v>
      </c>
      <c r="H43" s="280">
        <f t="shared" si="19"/>
        <v>0.7918564129</v>
      </c>
      <c r="I43" s="280">
        <f t="shared" si="19"/>
        <v>0.8156121053</v>
      </c>
      <c r="J43" s="280">
        <f t="shared" si="19"/>
        <v>0.8400804684</v>
      </c>
      <c r="K43" s="281">
        <f t="shared" si="19"/>
        <v>0.8652828825</v>
      </c>
      <c r="L43" s="141"/>
      <c r="M43" s="203"/>
      <c r="N43" s="17"/>
      <c r="O43" s="17"/>
      <c r="P43" s="17"/>
      <c r="Q43" s="17"/>
      <c r="R43" s="17"/>
      <c r="S43" s="17"/>
      <c r="T43" s="17"/>
      <c r="U43" s="17"/>
      <c r="V43" s="17"/>
      <c r="W43" s="17"/>
      <c r="X43" s="17"/>
      <c r="Y43" s="17"/>
    </row>
    <row r="44" ht="15.75" customHeight="1">
      <c r="A44" s="17"/>
      <c r="B44" s="145" t="s">
        <v>178</v>
      </c>
      <c r="C44" s="175" t="s">
        <v>167</v>
      </c>
      <c r="D44" s="280">
        <f t="shared" ref="D44:K44" si="20">D40*D42</f>
        <v>1.487846154</v>
      </c>
      <c r="E44" s="280">
        <f t="shared" si="20"/>
        <v>1.532481538</v>
      </c>
      <c r="F44" s="280">
        <f t="shared" si="20"/>
        <v>1.578455985</v>
      </c>
      <c r="G44" s="280">
        <f t="shared" si="20"/>
        <v>1.625809664</v>
      </c>
      <c r="H44" s="280">
        <f t="shared" si="20"/>
        <v>1.674583954</v>
      </c>
      <c r="I44" s="280">
        <f t="shared" si="20"/>
        <v>1.724821473</v>
      </c>
      <c r="J44" s="280">
        <f t="shared" si="20"/>
        <v>1.776566117</v>
      </c>
      <c r="K44" s="281">
        <f t="shared" si="20"/>
        <v>1.8298631</v>
      </c>
      <c r="L44" s="141"/>
      <c r="M44" s="203"/>
      <c r="N44" s="17"/>
      <c r="O44" s="17"/>
      <c r="P44" s="17"/>
      <c r="Q44" s="17"/>
      <c r="R44" s="17"/>
      <c r="S44" s="17"/>
      <c r="T44" s="17"/>
      <c r="U44" s="17"/>
      <c r="V44" s="17"/>
      <c r="W44" s="17"/>
      <c r="X44" s="17"/>
      <c r="Y44" s="17"/>
    </row>
    <row r="45" ht="15.75" customHeight="1">
      <c r="A45" s="17"/>
      <c r="B45" s="145"/>
      <c r="C45" s="175"/>
      <c r="D45" s="184"/>
      <c r="E45" s="184"/>
      <c r="F45" s="184"/>
      <c r="G45" s="184"/>
      <c r="H45" s="184"/>
      <c r="I45" s="184"/>
      <c r="J45" s="184"/>
      <c r="K45" s="185"/>
      <c r="L45" s="141"/>
      <c r="M45" s="141"/>
      <c r="N45" s="17"/>
      <c r="O45" s="17"/>
      <c r="P45" s="17"/>
      <c r="Q45" s="17"/>
      <c r="R45" s="17"/>
      <c r="S45" s="17"/>
      <c r="T45" s="17"/>
      <c r="U45" s="17"/>
      <c r="V45" s="17"/>
      <c r="W45" s="17"/>
      <c r="X45" s="17"/>
      <c r="Y45" s="17"/>
    </row>
    <row r="46" ht="15.75" customHeight="1">
      <c r="A46" s="17"/>
      <c r="B46" s="145" t="s">
        <v>179</v>
      </c>
      <c r="C46" s="175" t="s">
        <v>167</v>
      </c>
      <c r="D46" s="280">
        <f t="shared" ref="D46:K46" si="21">SUM(D43:D44)</f>
        <v>2.191400321</v>
      </c>
      <c r="E46" s="280">
        <f t="shared" si="21"/>
        <v>2.25714233</v>
      </c>
      <c r="F46" s="280">
        <f t="shared" si="21"/>
        <v>2.3248566</v>
      </c>
      <c r="G46" s="280">
        <f t="shared" si="21"/>
        <v>2.394602298</v>
      </c>
      <c r="H46" s="280">
        <f t="shared" si="21"/>
        <v>2.466440367</v>
      </c>
      <c r="I46" s="280">
        <f t="shared" si="21"/>
        <v>2.540433578</v>
      </c>
      <c r="J46" s="280">
        <f t="shared" si="21"/>
        <v>2.616646585</v>
      </c>
      <c r="K46" s="281">
        <f t="shared" si="21"/>
        <v>2.695145983</v>
      </c>
      <c r="L46" s="141"/>
      <c r="M46" s="141"/>
      <c r="N46" s="17"/>
      <c r="O46" s="17"/>
      <c r="P46" s="17"/>
      <c r="Q46" s="17"/>
      <c r="R46" s="17"/>
      <c r="S46" s="17"/>
      <c r="T46" s="17"/>
      <c r="U46" s="17"/>
      <c r="V46" s="17"/>
      <c r="W46" s="17"/>
      <c r="X46" s="17"/>
      <c r="Y46" s="17"/>
    </row>
    <row r="47" ht="15.75" customHeight="1">
      <c r="A47" s="17"/>
      <c r="B47" s="145"/>
      <c r="C47" s="175"/>
      <c r="D47" s="184"/>
      <c r="E47" s="184"/>
      <c r="F47" s="184"/>
      <c r="G47" s="184"/>
      <c r="H47" s="184"/>
      <c r="I47" s="184"/>
      <c r="J47" s="184"/>
      <c r="K47" s="185"/>
      <c r="L47" s="141"/>
      <c r="M47" s="141"/>
      <c r="N47" s="17"/>
      <c r="O47" s="17"/>
      <c r="P47" s="17"/>
      <c r="Q47" s="17"/>
      <c r="R47" s="17"/>
      <c r="S47" s="17"/>
      <c r="T47" s="17"/>
      <c r="U47" s="17"/>
      <c r="V47" s="17"/>
      <c r="W47" s="17"/>
      <c r="X47" s="17"/>
      <c r="Y47" s="17"/>
    </row>
    <row r="48" ht="15.75" customHeight="1">
      <c r="A48" s="17"/>
      <c r="B48" s="145" t="s">
        <v>191</v>
      </c>
      <c r="C48" s="175" t="s">
        <v>186</v>
      </c>
      <c r="D48" s="184">
        <f>D19</f>
        <v>128</v>
      </c>
      <c r="E48" s="280">
        <f t="shared" ref="E48:K48" si="22">D48*(1+$D$20)</f>
        <v>130.496</v>
      </c>
      <c r="F48" s="280">
        <f t="shared" si="22"/>
        <v>133.040672</v>
      </c>
      <c r="G48" s="280">
        <f t="shared" si="22"/>
        <v>135.6349651</v>
      </c>
      <c r="H48" s="280">
        <f t="shared" si="22"/>
        <v>138.2798469</v>
      </c>
      <c r="I48" s="280">
        <f t="shared" si="22"/>
        <v>140.9763039</v>
      </c>
      <c r="J48" s="280">
        <f t="shared" si="22"/>
        <v>143.7253419</v>
      </c>
      <c r="K48" s="281">
        <f t="shared" si="22"/>
        <v>146.527986</v>
      </c>
      <c r="L48" s="141"/>
      <c r="M48" s="141"/>
      <c r="N48" s="17"/>
      <c r="O48" s="17"/>
      <c r="P48" s="17"/>
      <c r="Q48" s="17"/>
      <c r="R48" s="17"/>
      <c r="S48" s="17"/>
      <c r="T48" s="17"/>
      <c r="U48" s="17"/>
      <c r="V48" s="17"/>
      <c r="W48" s="17"/>
      <c r="X48" s="17"/>
      <c r="Y48" s="17"/>
    </row>
    <row r="49" ht="15.75" customHeight="1">
      <c r="A49" s="17"/>
      <c r="B49" s="145" t="s">
        <v>192</v>
      </c>
      <c r="C49" s="175"/>
      <c r="D49" s="184">
        <f t="shared" ref="D49:K49" si="23">D48*D46</f>
        <v>280.499241</v>
      </c>
      <c r="E49" s="184">
        <f t="shared" si="23"/>
        <v>294.5480455</v>
      </c>
      <c r="F49" s="184">
        <f t="shared" si="23"/>
        <v>309.3004844</v>
      </c>
      <c r="G49" s="184">
        <f t="shared" si="23"/>
        <v>324.7917991</v>
      </c>
      <c r="H49" s="184">
        <f t="shared" si="23"/>
        <v>341.0589964</v>
      </c>
      <c r="I49" s="184">
        <f t="shared" si="23"/>
        <v>358.1409362</v>
      </c>
      <c r="J49" s="184">
        <f t="shared" si="23"/>
        <v>376.078425</v>
      </c>
      <c r="K49" s="185">
        <f t="shared" si="23"/>
        <v>394.9143129</v>
      </c>
      <c r="L49" s="141"/>
      <c r="M49" s="141"/>
      <c r="N49" s="17"/>
      <c r="O49" s="17"/>
      <c r="P49" s="17"/>
      <c r="Q49" s="17"/>
      <c r="R49" s="17"/>
      <c r="S49" s="17"/>
      <c r="T49" s="17"/>
      <c r="U49" s="17"/>
      <c r="V49" s="17"/>
      <c r="W49" s="17"/>
      <c r="X49" s="17"/>
      <c r="Y49" s="17"/>
    </row>
    <row r="50" ht="15.75" customHeight="1">
      <c r="A50" s="188"/>
      <c r="B50" s="204" t="s">
        <v>193</v>
      </c>
      <c r="C50" s="175" t="s">
        <v>108</v>
      </c>
      <c r="D50" s="184">
        <f t="shared" ref="D50:K50" si="24">D36-D49</f>
        <v>14.76311795</v>
      </c>
      <c r="E50" s="184">
        <f t="shared" si="24"/>
        <v>15.50252871</v>
      </c>
      <c r="F50" s="184">
        <f t="shared" si="24"/>
        <v>16.27897286</v>
      </c>
      <c r="G50" s="184">
        <f t="shared" si="24"/>
        <v>17.09430522</v>
      </c>
      <c r="H50" s="184">
        <f t="shared" si="24"/>
        <v>17.95047349</v>
      </c>
      <c r="I50" s="184">
        <f t="shared" si="24"/>
        <v>18.84952296</v>
      </c>
      <c r="J50" s="184">
        <f t="shared" si="24"/>
        <v>19.79360132</v>
      </c>
      <c r="K50" s="185">
        <f t="shared" si="24"/>
        <v>20.78496384</v>
      </c>
      <c r="L50" s="190"/>
      <c r="M50" s="190"/>
      <c r="N50" s="188"/>
      <c r="O50" s="188"/>
      <c r="P50" s="188"/>
      <c r="Q50" s="188"/>
      <c r="R50" s="188"/>
      <c r="S50" s="188"/>
      <c r="T50" s="188"/>
      <c r="U50" s="188"/>
      <c r="V50" s="188"/>
      <c r="W50" s="188"/>
      <c r="X50" s="188"/>
      <c r="Y50" s="188"/>
    </row>
    <row r="51" ht="15.75" customHeight="1">
      <c r="A51" s="17"/>
      <c r="B51" s="145"/>
      <c r="C51" s="175"/>
      <c r="D51" s="205"/>
      <c r="E51" s="190"/>
      <c r="F51" s="190"/>
      <c r="G51" s="190"/>
      <c r="H51" s="190"/>
      <c r="I51" s="190"/>
      <c r="J51" s="190"/>
      <c r="K51" s="206"/>
      <c r="L51" s="190"/>
      <c r="M51" s="190"/>
      <c r="N51" s="17"/>
      <c r="O51" s="17"/>
      <c r="P51" s="17"/>
      <c r="Q51" s="17"/>
      <c r="R51" s="17"/>
      <c r="S51" s="17"/>
      <c r="T51" s="17"/>
      <c r="U51" s="17"/>
      <c r="V51" s="17"/>
      <c r="W51" s="17"/>
      <c r="X51" s="17"/>
      <c r="Y51" s="17"/>
    </row>
    <row r="52" ht="15.75" customHeight="1">
      <c r="A52" s="17"/>
      <c r="B52" s="296" t="s">
        <v>194</v>
      </c>
      <c r="C52" s="208" t="s">
        <v>108</v>
      </c>
      <c r="D52" s="209">
        <f t="shared" ref="D52:K52" si="25">D50</f>
        <v>14.76311795</v>
      </c>
      <c r="E52" s="209">
        <f t="shared" si="25"/>
        <v>15.50252871</v>
      </c>
      <c r="F52" s="209">
        <f t="shared" si="25"/>
        <v>16.27897286</v>
      </c>
      <c r="G52" s="209">
        <f t="shared" si="25"/>
        <v>17.09430522</v>
      </c>
      <c r="H52" s="209">
        <f t="shared" si="25"/>
        <v>17.95047349</v>
      </c>
      <c r="I52" s="209">
        <f t="shared" si="25"/>
        <v>18.84952296</v>
      </c>
      <c r="J52" s="209">
        <f t="shared" si="25"/>
        <v>19.79360132</v>
      </c>
      <c r="K52" s="210">
        <f t="shared" si="25"/>
        <v>20.78496384</v>
      </c>
      <c r="L52" s="211"/>
      <c r="M52" s="297"/>
      <c r="N52" s="17"/>
      <c r="O52" s="17"/>
      <c r="P52" s="17"/>
      <c r="Q52" s="17"/>
      <c r="R52" s="17"/>
      <c r="S52" s="17"/>
      <c r="T52" s="17"/>
      <c r="U52" s="17"/>
      <c r="V52" s="17"/>
      <c r="W52" s="17"/>
      <c r="X52" s="17"/>
      <c r="Y52" s="17"/>
    </row>
    <row r="53" ht="15.75" customHeight="1">
      <c r="A53" s="17"/>
      <c r="B53" s="212" t="s">
        <v>195</v>
      </c>
      <c r="C53" s="213" t="s">
        <v>108</v>
      </c>
      <c r="D53" s="214">
        <f t="array" ref="D53">NPV(D21,D52:K52)</f>
        <v>76.34656236</v>
      </c>
      <c r="E53" s="215"/>
      <c r="F53" s="125"/>
      <c r="G53" s="125"/>
      <c r="H53" s="125"/>
      <c r="I53" s="125"/>
      <c r="J53" s="125"/>
      <c r="K53" s="216"/>
      <c r="L53" s="17"/>
      <c r="M53" s="17"/>
      <c r="N53" s="17"/>
      <c r="O53" s="17"/>
      <c r="P53" s="17"/>
      <c r="Q53" s="17"/>
      <c r="R53" s="17"/>
      <c r="S53" s="17"/>
      <c r="T53" s="17"/>
      <c r="U53" s="17"/>
      <c r="V53" s="17"/>
      <c r="W53" s="17"/>
      <c r="X53" s="17"/>
      <c r="Y53" s="17"/>
    </row>
    <row r="54"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row>
    <row r="55"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row>
    <row r="56"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row>
    <row r="57"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row>
    <row r="58"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row>
    <row r="59"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row>
    <row r="60"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row>
    <row r="61"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row>
    <row r="62"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row>
    <row r="63"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row>
    <row r="64" ht="15.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row>
    <row r="65"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row>
    <row r="66"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row>
    <row r="67"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row>
    <row r="68"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row>
    <row r="69"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row>
    <row r="70"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row>
    <row r="71"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row>
    <row r="72"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row>
    <row r="73"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row>
    <row r="74"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row>
    <row r="75"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row>
    <row r="76"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row>
    <row r="77"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row>
    <row r="78"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row>
    <row r="79"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row>
    <row r="80"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row>
    <row r="81"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row>
    <row r="82"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row>
    <row r="83"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row>
    <row r="84"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row>
    <row r="85"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row>
    <row r="8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row>
    <row r="87"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row>
    <row r="88"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row>
    <row r="89"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row>
    <row r="90"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row>
    <row r="91"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row>
    <row r="92"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row>
    <row r="93"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row>
    <row r="94"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row>
    <row r="95"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row>
    <row r="9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row>
    <row r="97"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row>
    <row r="98"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row>
    <row r="99"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row>
    <row r="100"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row>
    <row r="101"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row>
    <row r="102"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row>
    <row r="103"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row>
    <row r="104"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row>
    <row r="105"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row>
    <row r="10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row>
    <row r="107"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row>
    <row r="108"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row>
    <row r="109"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row>
    <row r="11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row>
    <row r="111"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row>
    <row r="112"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row>
    <row r="113"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row>
    <row r="114"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row>
    <row r="115"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row>
    <row r="11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row>
    <row r="117"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row>
    <row r="118"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row>
    <row r="119"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row>
    <row r="120"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row>
    <row r="121"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row>
    <row r="122"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row>
    <row r="123"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row>
    <row r="124"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row>
    <row r="125"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row>
    <row r="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row>
    <row r="127"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row>
    <row r="128"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row>
    <row r="129"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row>
    <row r="130"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row>
    <row r="131"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row>
    <row r="132"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row>
    <row r="133"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row>
    <row r="134"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row>
    <row r="135"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row>
    <row r="13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row>
    <row r="137"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row>
    <row r="138"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row>
    <row r="139"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row>
    <row r="140"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row>
    <row r="141"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row>
    <row r="142"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row>
    <row r="143"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row>
    <row r="144"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row>
    <row r="145"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row>
    <row r="14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row>
    <row r="147"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row>
    <row r="148"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row>
    <row r="149"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row>
    <row r="150"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row>
    <row r="151"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row>
    <row r="152"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row>
    <row r="153"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row>
    <row r="154"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row>
    <row r="155"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row>
    <row r="15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row>
    <row r="157"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row>
    <row r="158"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row>
    <row r="159"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row>
    <row r="160"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row>
    <row r="161"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row>
    <row r="162"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row>
    <row r="163"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row>
    <row r="164"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row>
    <row r="165"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row>
    <row r="16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row>
    <row r="167"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row>
    <row r="168"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row>
    <row r="169"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row>
    <row r="17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row>
    <row r="171"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row>
    <row r="172"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row>
    <row r="173"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row>
    <row r="174"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row>
    <row r="175"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row>
    <row r="17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row>
    <row r="177"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row>
    <row r="178"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row>
    <row r="179"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row>
    <row r="18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row>
    <row r="181"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row>
    <row r="182"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row>
    <row r="183"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row>
    <row r="184"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row>
    <row r="185"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row>
    <row r="18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row>
    <row r="187"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row>
    <row r="188"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row>
    <row r="189"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row>
    <row r="19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row>
    <row r="191"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row>
    <row r="192"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row>
    <row r="193"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row>
    <row r="194"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row>
    <row r="195"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row>
    <row r="19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row>
    <row r="197"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row>
    <row r="198"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row>
    <row r="199"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row>
    <row r="20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row>
    <row r="201"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row>
    <row r="202"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row>
    <row r="203"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row>
    <row r="204"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row>
    <row r="205"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row>
    <row r="20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row>
    <row r="207"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row>
    <row r="208"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row>
    <row r="209"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row>
    <row r="21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row>
    <row r="211"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row>
    <row r="212"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row>
    <row r="213"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row>
    <row r="214"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row>
    <row r="215"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row>
    <row r="21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row>
    <row r="217"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row>
    <row r="218"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row>
    <row r="219"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row>
    <row r="220"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row>
    <row r="221"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row>
    <row r="222"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row>
    <row r="223"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row>
    <row r="224"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row>
    <row r="225"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row>
    <row r="2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row>
    <row r="227"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row>
    <row r="228"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row>
    <row r="229"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row>
    <row r="2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row>
    <row r="231"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row>
    <row r="232"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row>
    <row r="233"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row>
    <row r="234"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row>
    <row r="235"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row>
    <row r="23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row>
    <row r="237"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row>
    <row r="238"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row>
    <row r="239"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row>
    <row r="24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8">
    <mergeCell ref="B6:I6"/>
    <mergeCell ref="B7:I7"/>
    <mergeCell ref="D23:I23"/>
    <mergeCell ref="M33:N33"/>
    <mergeCell ref="O33:P33"/>
    <mergeCell ref="B3:I3"/>
    <mergeCell ref="B4:I4"/>
    <mergeCell ref="B5:I5"/>
  </mergeCells>
  <dataValidations>
    <dataValidation type="list" allowBlank="1" showErrorMessage="1" sqref="D17">
      <formula1>$M$24:$M$31</formula1>
    </dataValidation>
    <dataValidation type="list" allowBlank="1" showErrorMessage="1" sqref="D19">
      <formula1>$M$34:$M$35</formula1>
    </dataValidation>
  </dataValidations>
  <hyperlinks>
    <hyperlink r:id="rId2" ref="E13"/>
    <hyperlink r:id="rId3" ref="E14"/>
  </hyperlinks>
  <printOptions/>
  <pageMargins bottom="0.75" footer="0.0" header="0.0" left="0.7" right="0.7" top="0.75"/>
  <pageSetup orientation="landscape"/>
  <drawing r:id="rId4"/>
  <legacyDrawing r:id="rId5"/>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2023-12-21T21:50:55Z</dcterms:created>
  <dc:creator>Beverly Teng</dc:creator>
</cp:coreProperties>
</file>